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activeTab="5"/>
  </bookViews>
  <sheets>
    <sheet name="con 3j eau " sheetId="1" r:id="rId1"/>
    <sheet name="con 3j 4d22" sheetId="2" r:id="rId2"/>
    <sheet name="con 3j delfin " sheetId="3" r:id="rId3"/>
    <sheet name="con 3j cristaux" sheetId="4" r:id="rId4"/>
    <sheet name="Sheet1" sheetId="5" r:id="rId5"/>
    <sheet name="Graph et stat Armel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5" i="6" l="1"/>
  <c r="L63" i="6"/>
  <c r="K63" i="6"/>
  <c r="I63" i="6"/>
  <c r="H63" i="6"/>
  <c r="F63" i="6"/>
  <c r="E63" i="6"/>
  <c r="C63" i="6"/>
  <c r="B63" i="6"/>
  <c r="L65" i="6" l="1"/>
  <c r="K65" i="6"/>
  <c r="I65" i="6"/>
  <c r="H65" i="6"/>
  <c r="F65" i="6"/>
  <c r="E65" i="6"/>
  <c r="C65" i="6"/>
  <c r="K62" i="6"/>
  <c r="L62" i="6"/>
  <c r="F62" i="6"/>
  <c r="E62" i="6"/>
  <c r="I62" i="6"/>
  <c r="H62" i="6"/>
  <c r="C62" i="6" l="1"/>
  <c r="B62" i="6"/>
  <c r="F3" i="4" l="1"/>
  <c r="F4" i="4"/>
  <c r="F5" i="4"/>
  <c r="F6" i="4"/>
  <c r="F7" i="4"/>
  <c r="F8" i="4"/>
  <c r="F9" i="4"/>
  <c r="F10" i="4"/>
  <c r="F11" i="4"/>
  <c r="F12" i="4"/>
  <c r="F13" i="4"/>
  <c r="F14" i="4"/>
  <c r="F15" i="4"/>
  <c r="F2" i="4"/>
  <c r="D3" i="4"/>
  <c r="D4" i="4"/>
  <c r="D5" i="4"/>
  <c r="D6" i="4"/>
  <c r="D7" i="4"/>
  <c r="D8" i="4"/>
  <c r="D9" i="4"/>
  <c r="D10" i="4"/>
  <c r="D11" i="4"/>
  <c r="D12" i="4"/>
  <c r="D13" i="4"/>
  <c r="D14" i="4"/>
  <c r="D15" i="4"/>
  <c r="D2" i="4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2" i="3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19" i="1"/>
  <c r="H22" i="5" l="1"/>
  <c r="H2" i="5"/>
  <c r="H3" i="5"/>
  <c r="H4" i="5"/>
  <c r="H5" i="5"/>
  <c r="H9" i="5"/>
  <c r="H10" i="5"/>
  <c r="H11" i="5"/>
  <c r="H12" i="5"/>
  <c r="H15" i="5"/>
  <c r="H16" i="5"/>
  <c r="H18" i="5"/>
  <c r="H21" i="5"/>
  <c r="A52" i="5"/>
  <c r="M53" i="5"/>
  <c r="M44" i="5"/>
  <c r="M47" i="5"/>
  <c r="M48" i="5"/>
  <c r="M51" i="5"/>
  <c r="M52" i="5"/>
  <c r="M41" i="5"/>
  <c r="M42" i="5"/>
  <c r="M2" i="5"/>
  <c r="M3" i="5"/>
  <c r="M4" i="5"/>
  <c r="M5" i="5"/>
  <c r="M6" i="5"/>
  <c r="M7" i="5"/>
  <c r="M9" i="5"/>
  <c r="M11" i="5"/>
  <c r="M12" i="5"/>
  <c r="M13" i="5"/>
  <c r="M16" i="5"/>
  <c r="M17" i="5"/>
  <c r="M18" i="5"/>
  <c r="M19" i="5"/>
  <c r="M20" i="5"/>
  <c r="M21" i="5"/>
  <c r="M22" i="5"/>
  <c r="M23" i="5"/>
  <c r="M24" i="5"/>
  <c r="M25" i="5"/>
  <c r="M26" i="5"/>
  <c r="M28" i="5"/>
  <c r="M30" i="5"/>
  <c r="M31" i="5"/>
  <c r="S2" i="5"/>
  <c r="S3" i="5"/>
  <c r="S16" i="5" s="1"/>
  <c r="S4" i="5"/>
  <c r="S5" i="5"/>
  <c r="S6" i="5"/>
  <c r="S7" i="5"/>
  <c r="S8" i="5"/>
  <c r="S9" i="5"/>
  <c r="S10" i="5"/>
  <c r="S11" i="5"/>
  <c r="S12" i="5"/>
  <c r="S13" i="5"/>
  <c r="S14" i="5"/>
  <c r="S15" i="5"/>
  <c r="Q2" i="5"/>
  <c r="Q3" i="5"/>
  <c r="Q16" i="5" s="1"/>
  <c r="Q4" i="5"/>
  <c r="Q5" i="5"/>
  <c r="Q6" i="5"/>
  <c r="Q7" i="5"/>
  <c r="Q8" i="5"/>
  <c r="Q9" i="5"/>
  <c r="Q10" i="5"/>
  <c r="Q11" i="5"/>
  <c r="Q12" i="5"/>
  <c r="Q13" i="5"/>
  <c r="Q14" i="5"/>
  <c r="Q15" i="5"/>
  <c r="I22" i="5"/>
  <c r="I2" i="5"/>
  <c r="I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G22" i="5"/>
  <c r="N44" i="5"/>
  <c r="N45" i="5"/>
  <c r="N46" i="5"/>
  <c r="N47" i="5"/>
  <c r="N48" i="5"/>
  <c r="N49" i="5"/>
  <c r="N50" i="5"/>
  <c r="N51" i="5"/>
  <c r="N52" i="5"/>
  <c r="L44" i="5"/>
  <c r="L45" i="5"/>
  <c r="L46" i="5"/>
  <c r="L47" i="5"/>
  <c r="L48" i="5"/>
  <c r="L49" i="5"/>
  <c r="L50" i="5"/>
  <c r="L51" i="5"/>
  <c r="L52" i="5"/>
  <c r="N34" i="5"/>
  <c r="N35" i="5"/>
  <c r="N36" i="5"/>
  <c r="N37" i="5"/>
  <c r="N38" i="5"/>
  <c r="N40" i="5"/>
  <c r="N41" i="5"/>
  <c r="N42" i="5"/>
  <c r="N43" i="5"/>
  <c r="L34" i="5"/>
  <c r="L35" i="5"/>
  <c r="L36" i="5"/>
  <c r="L37" i="5"/>
  <c r="L38" i="5"/>
  <c r="L40" i="5"/>
  <c r="L41" i="5"/>
  <c r="L42" i="5"/>
  <c r="L43" i="5"/>
  <c r="N2" i="5"/>
  <c r="N3" i="5"/>
  <c r="N4" i="5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L2" i="5"/>
  <c r="L3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G2" i="5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C46" i="5" l="1"/>
  <c r="C47" i="5"/>
  <c r="C48" i="5"/>
  <c r="C49" i="5"/>
  <c r="C50" i="5"/>
  <c r="C51" i="5"/>
  <c r="A46" i="5"/>
  <c r="A47" i="5"/>
  <c r="B47" i="5" s="1"/>
  <c r="A48" i="5"/>
  <c r="B48" i="5" s="1"/>
  <c r="A49" i="5"/>
  <c r="B49" i="5" s="1"/>
  <c r="A50" i="5"/>
  <c r="A51" i="5"/>
  <c r="C37" i="5"/>
  <c r="C38" i="5"/>
  <c r="C39" i="5"/>
  <c r="C40" i="5"/>
  <c r="C41" i="5"/>
  <c r="C42" i="5"/>
  <c r="C43" i="5"/>
  <c r="C44" i="5"/>
  <c r="C45" i="5"/>
  <c r="A37" i="5"/>
  <c r="A38" i="5"/>
  <c r="A39" i="5"/>
  <c r="B39" i="5" s="1"/>
  <c r="A40" i="5"/>
  <c r="B40" i="5" s="1"/>
  <c r="A41" i="5"/>
  <c r="B41" i="5" s="1"/>
  <c r="A42" i="5"/>
  <c r="B42" i="5" s="1"/>
  <c r="A43" i="5"/>
  <c r="B43" i="5" s="1"/>
  <c r="A44" i="5"/>
  <c r="A45" i="5"/>
  <c r="C13" i="5"/>
  <c r="C52" i="5" s="1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A13" i="5"/>
  <c r="A14" i="5"/>
  <c r="A15" i="5"/>
  <c r="B15" i="5" s="1"/>
  <c r="A16" i="5"/>
  <c r="B16" i="5" s="1"/>
  <c r="A17" i="5"/>
  <c r="B17" i="5" s="1"/>
  <c r="A18" i="5"/>
  <c r="B18" i="5" s="1"/>
  <c r="A19" i="5"/>
  <c r="B19" i="5" s="1"/>
  <c r="A20" i="5"/>
  <c r="B20" i="5" s="1"/>
  <c r="A21" i="5"/>
  <c r="B21" i="5" s="1"/>
  <c r="A22" i="5"/>
  <c r="B22" i="5" s="1"/>
  <c r="A23" i="5"/>
  <c r="B23" i="5" s="1"/>
  <c r="A24" i="5"/>
  <c r="B24" i="5" s="1"/>
  <c r="A25" i="5"/>
  <c r="A26" i="5"/>
  <c r="A27" i="5"/>
  <c r="A28" i="5"/>
  <c r="B28" i="5" s="1"/>
  <c r="A29" i="5"/>
  <c r="B29" i="5" s="1"/>
  <c r="A30" i="5"/>
  <c r="B30" i="5" s="1"/>
  <c r="A31" i="5"/>
  <c r="B31" i="5" s="1"/>
  <c r="A32" i="5"/>
  <c r="A33" i="5"/>
  <c r="A34" i="5"/>
  <c r="A35" i="5"/>
  <c r="A36" i="5"/>
  <c r="B36" i="5" s="1"/>
  <c r="C3" i="5"/>
  <c r="C4" i="5"/>
  <c r="C5" i="5"/>
  <c r="C6" i="5"/>
  <c r="C7" i="5"/>
  <c r="C8" i="5"/>
  <c r="C9" i="5"/>
  <c r="C10" i="5"/>
  <c r="C11" i="5"/>
  <c r="C12" i="5"/>
  <c r="A3" i="5"/>
  <c r="B3" i="5" s="1"/>
  <c r="A4" i="5"/>
  <c r="B4" i="5" s="1"/>
  <c r="A5" i="5"/>
  <c r="B5" i="5" s="1"/>
  <c r="A6" i="5"/>
  <c r="B6" i="5" s="1"/>
  <c r="A7" i="5"/>
  <c r="B7" i="5" s="1"/>
  <c r="A8" i="5"/>
  <c r="A9" i="5"/>
  <c r="B9" i="5" s="1"/>
  <c r="A10" i="5"/>
  <c r="B10" i="5" s="1"/>
  <c r="A11" i="5"/>
  <c r="B11" i="5" s="1"/>
  <c r="A12" i="5"/>
  <c r="B52" i="5" l="1"/>
  <c r="D56" i="3"/>
  <c r="F56" i="3"/>
  <c r="D55" i="3"/>
  <c r="F55" i="3"/>
  <c r="D54" i="3"/>
  <c r="F54" i="3"/>
  <c r="D53" i="3"/>
  <c r="F53" i="3"/>
  <c r="D52" i="3"/>
  <c r="L39" i="5" s="1"/>
  <c r="L53" i="5" s="1"/>
  <c r="F52" i="3"/>
  <c r="N39" i="5" s="1"/>
  <c r="N53" i="5" s="1"/>
  <c r="D51" i="3"/>
  <c r="F51" i="3"/>
  <c r="F50" i="3"/>
  <c r="D50" i="3"/>
  <c r="F49" i="3"/>
  <c r="D49" i="3"/>
  <c r="F48" i="3"/>
  <c r="D48" i="3"/>
  <c r="F47" i="3"/>
  <c r="D47" i="3"/>
  <c r="D83" i="3"/>
  <c r="F83" i="3"/>
  <c r="D82" i="3"/>
  <c r="F82" i="3"/>
  <c r="D81" i="3"/>
  <c r="F81" i="3"/>
  <c r="D80" i="3"/>
  <c r="F80" i="3"/>
  <c r="D79" i="3"/>
  <c r="F79" i="3"/>
  <c r="F78" i="3"/>
  <c r="D78" i="3"/>
  <c r="F77" i="3"/>
  <c r="D77" i="3"/>
  <c r="F76" i="3"/>
  <c r="D76" i="3"/>
  <c r="F75" i="3"/>
  <c r="D75" i="3"/>
  <c r="F42" i="3"/>
  <c r="D42" i="3"/>
  <c r="F41" i="3"/>
  <c r="D41" i="3"/>
  <c r="F40" i="3"/>
  <c r="D40" i="3"/>
  <c r="F39" i="3"/>
  <c r="D39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 l="1"/>
  <c r="D22" i="2"/>
  <c r="D21" i="2"/>
  <c r="F21" i="2"/>
  <c r="D20" i="2"/>
  <c r="F20" i="2"/>
  <c r="D19" i="2"/>
  <c r="F19" i="2"/>
  <c r="D18" i="2"/>
  <c r="F18" i="2"/>
  <c r="D17" i="2"/>
  <c r="F17" i="2"/>
  <c r="D16" i="2"/>
  <c r="F16" i="2"/>
  <c r="D15" i="2"/>
  <c r="F15" i="2"/>
  <c r="D14" i="2"/>
  <c r="F14" i="2"/>
  <c r="D13" i="2"/>
  <c r="F13" i="2"/>
  <c r="D12" i="2"/>
  <c r="F12" i="2"/>
  <c r="D11" i="2"/>
  <c r="F11" i="2"/>
  <c r="D10" i="2"/>
  <c r="F10" i="2"/>
  <c r="D9" i="2"/>
  <c r="F9" i="2"/>
  <c r="D8" i="2"/>
  <c r="F8" i="2"/>
  <c r="D7" i="2"/>
  <c r="F7" i="2"/>
  <c r="D6" i="2"/>
  <c r="F6" i="2"/>
  <c r="F5" i="2"/>
  <c r="D5" i="2"/>
  <c r="F4" i="2"/>
  <c r="D4" i="2"/>
  <c r="F3" i="2"/>
  <c r="D3" i="2"/>
  <c r="F2" i="2"/>
  <c r="D2" i="2"/>
  <c r="D67" i="1"/>
  <c r="F67" i="1"/>
  <c r="D66" i="1"/>
  <c r="F66" i="1"/>
  <c r="F65" i="1"/>
  <c r="D65" i="1"/>
  <c r="F64" i="1"/>
  <c r="D64" i="1"/>
  <c r="F63" i="1"/>
  <c r="D63" i="1"/>
  <c r="F62" i="1"/>
  <c r="D62" i="1"/>
  <c r="D56" i="1"/>
  <c r="F56" i="1"/>
  <c r="D55" i="1"/>
  <c r="F55" i="1"/>
  <c r="D54" i="1"/>
  <c r="F54" i="1"/>
  <c r="D53" i="1"/>
  <c r="F53" i="1"/>
  <c r="D52" i="1"/>
  <c r="F52" i="1"/>
  <c r="F51" i="1"/>
  <c r="D51" i="1"/>
  <c r="F50" i="1"/>
  <c r="D50" i="1"/>
  <c r="F49" i="1"/>
  <c r="D49" i="1"/>
  <c r="F48" i="1"/>
  <c r="D48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F3" i="1"/>
  <c r="F4" i="1"/>
  <c r="F5" i="1"/>
  <c r="F6" i="1"/>
  <c r="F7" i="1"/>
  <c r="F8" i="1"/>
  <c r="F9" i="1"/>
  <c r="F10" i="1"/>
  <c r="F11" i="1"/>
  <c r="F2" i="1"/>
  <c r="D3" i="1"/>
  <c r="D4" i="1"/>
  <c r="D5" i="1"/>
  <c r="D6" i="1"/>
  <c r="D7" i="1"/>
  <c r="D8" i="1"/>
  <c r="D9" i="1"/>
  <c r="D10" i="1"/>
  <c r="D11" i="1"/>
  <c r="D2" i="1"/>
</calcChain>
</file>

<file path=xl/sharedStrings.xml><?xml version="1.0" encoding="utf-8"?>
<sst xmlns="http://schemas.openxmlformats.org/spreadsheetml/2006/main" count="247" uniqueCount="162">
  <si>
    <t xml:space="preserve">intestin </t>
  </si>
  <si>
    <t>surface</t>
  </si>
  <si>
    <t>rfp-pros+</t>
  </si>
  <si>
    <t>rfp+pros+</t>
  </si>
  <si>
    <t>un80</t>
  </si>
  <si>
    <t>un87</t>
  </si>
  <si>
    <t>un94</t>
  </si>
  <si>
    <t>un101</t>
  </si>
  <si>
    <t>un147</t>
  </si>
  <si>
    <t>un112</t>
  </si>
  <si>
    <t>un119</t>
  </si>
  <si>
    <t>un126</t>
  </si>
  <si>
    <t>un133</t>
  </si>
  <si>
    <t>un140</t>
  </si>
  <si>
    <t>connectin eau 25032021</t>
  </si>
  <si>
    <r>
      <t>surface 20000</t>
    </r>
    <r>
      <rPr>
        <sz val="11"/>
        <color rgb="FFFF0000"/>
        <rFont val="Calibri"/>
        <family val="2"/>
      </rPr>
      <t>µm</t>
    </r>
    <r>
      <rPr>
        <sz val="11"/>
        <color rgb="FFFF0000"/>
        <rFont val="Times New Roman"/>
        <family val="1"/>
      </rPr>
      <t>²</t>
    </r>
  </si>
  <si>
    <t>intestin</t>
  </si>
  <si>
    <t>un670</t>
  </si>
  <si>
    <t>un677</t>
  </si>
  <si>
    <t>un684</t>
  </si>
  <si>
    <t>un691</t>
  </si>
  <si>
    <t>un698</t>
  </si>
  <si>
    <t>un705</t>
  </si>
  <si>
    <t>un712</t>
  </si>
  <si>
    <t>un719</t>
  </si>
  <si>
    <t>un726</t>
  </si>
  <si>
    <t>un739</t>
  </si>
  <si>
    <t>un746</t>
  </si>
  <si>
    <t>un760</t>
  </si>
  <si>
    <t>un774</t>
  </si>
  <si>
    <t>un781</t>
  </si>
  <si>
    <t>un788</t>
  </si>
  <si>
    <t>un795</t>
  </si>
  <si>
    <t>un802</t>
  </si>
  <si>
    <t>un809</t>
  </si>
  <si>
    <t>un816</t>
  </si>
  <si>
    <t>un823</t>
  </si>
  <si>
    <t>un830</t>
  </si>
  <si>
    <t>un837</t>
  </si>
  <si>
    <t>un844</t>
  </si>
  <si>
    <t>jolie</t>
  </si>
  <si>
    <t>un851</t>
  </si>
  <si>
    <t>connectin 3j eau 16032021</t>
  </si>
  <si>
    <t>photos</t>
  </si>
  <si>
    <t>un413</t>
  </si>
  <si>
    <t>un420</t>
  </si>
  <si>
    <t>un427</t>
  </si>
  <si>
    <t>un434</t>
  </si>
  <si>
    <t>un441</t>
  </si>
  <si>
    <t>un448</t>
  </si>
  <si>
    <t>un455</t>
  </si>
  <si>
    <t>un462</t>
  </si>
  <si>
    <t>un469</t>
  </si>
  <si>
    <t>connectin eau 24032021</t>
  </si>
  <si>
    <t>un262</t>
  </si>
  <si>
    <t>un295</t>
  </si>
  <si>
    <t>un309</t>
  </si>
  <si>
    <t>un316</t>
  </si>
  <si>
    <t>un323</t>
  </si>
  <si>
    <t>un330</t>
  </si>
  <si>
    <t>surexpressison de la connectin 06042021</t>
  </si>
  <si>
    <t>photsos</t>
  </si>
  <si>
    <t>un56</t>
  </si>
  <si>
    <t>un63</t>
  </si>
  <si>
    <t>un70</t>
  </si>
  <si>
    <t>un77</t>
  </si>
  <si>
    <t>un84</t>
  </si>
  <si>
    <t>un91</t>
  </si>
  <si>
    <t>un98</t>
  </si>
  <si>
    <t>un105</t>
  </si>
  <si>
    <t>un142</t>
  </si>
  <si>
    <t>un149</t>
  </si>
  <si>
    <t>un156</t>
  </si>
  <si>
    <t>un163</t>
  </si>
  <si>
    <t>un170</t>
  </si>
  <si>
    <t>un177</t>
  </si>
  <si>
    <t>un184</t>
  </si>
  <si>
    <t>un191</t>
  </si>
  <si>
    <t>un198</t>
  </si>
  <si>
    <t>un279</t>
  </si>
  <si>
    <t>un286</t>
  </si>
  <si>
    <t>un296</t>
  </si>
  <si>
    <t>un303</t>
  </si>
  <si>
    <t>un319</t>
  </si>
  <si>
    <t>un333</t>
  </si>
  <si>
    <t>un343</t>
  </si>
  <si>
    <t>un350</t>
  </si>
  <si>
    <t>un364</t>
  </si>
  <si>
    <t>un371</t>
  </si>
  <si>
    <t>un378</t>
  </si>
  <si>
    <t>un385</t>
  </si>
  <si>
    <t>un392</t>
  </si>
  <si>
    <t>un399</t>
  </si>
  <si>
    <t>un406</t>
  </si>
  <si>
    <t>un426</t>
  </si>
  <si>
    <t>un440</t>
  </si>
  <si>
    <t>un454</t>
  </si>
  <si>
    <t>un468</t>
  </si>
  <si>
    <t>un482</t>
  </si>
  <si>
    <t>un625</t>
  </si>
  <si>
    <t>un616</t>
  </si>
  <si>
    <t>un607</t>
  </si>
  <si>
    <t>un598</t>
  </si>
  <si>
    <t>un589</t>
  </si>
  <si>
    <t>un573</t>
  </si>
  <si>
    <t>un566</t>
  </si>
  <si>
    <t>un545</t>
  </si>
  <si>
    <t>un538</t>
  </si>
  <si>
    <t>un524</t>
  </si>
  <si>
    <t>un517</t>
  </si>
  <si>
    <t>un510</t>
  </si>
  <si>
    <t>connectin 3j delfin 16032021</t>
  </si>
  <si>
    <t xml:space="preserve">photos </t>
  </si>
  <si>
    <t>un235</t>
  </si>
  <si>
    <t>un247</t>
  </si>
  <si>
    <t>un261</t>
  </si>
  <si>
    <t>un275</t>
  </si>
  <si>
    <t>connectin delfin 24032021</t>
  </si>
  <si>
    <t>un58</t>
  </si>
  <si>
    <t>un69</t>
  </si>
  <si>
    <t>un113</t>
  </si>
  <si>
    <t>un123</t>
  </si>
  <si>
    <t>un134</t>
  </si>
  <si>
    <t>un154</t>
  </si>
  <si>
    <t>un176</t>
  </si>
  <si>
    <t>un206</t>
  </si>
  <si>
    <t>un244</t>
  </si>
  <si>
    <t>un251</t>
  </si>
  <si>
    <t>un258</t>
  </si>
  <si>
    <t>un267</t>
  </si>
  <si>
    <t>un274</t>
  </si>
  <si>
    <t>un281</t>
  </si>
  <si>
    <t>un288</t>
  </si>
  <si>
    <t>un344</t>
  </si>
  <si>
    <t>un66</t>
  </si>
  <si>
    <t>un76</t>
  </si>
  <si>
    <t>un83</t>
  </si>
  <si>
    <t>un108</t>
  </si>
  <si>
    <t>un148</t>
  </si>
  <si>
    <t>un159</t>
  </si>
  <si>
    <t>un205</t>
  </si>
  <si>
    <t>un212</t>
  </si>
  <si>
    <t>eau</t>
  </si>
  <si>
    <t>4d22</t>
  </si>
  <si>
    <t>delfin</t>
  </si>
  <si>
    <t xml:space="preserve">crisatux </t>
  </si>
  <si>
    <t xml:space="preserve">delfin </t>
  </si>
  <si>
    <t>H2O</t>
  </si>
  <si>
    <t>EAU</t>
  </si>
  <si>
    <t>Pros+ RFP-</t>
  </si>
  <si>
    <t>Pros+- RFP+</t>
  </si>
  <si>
    <t>20000µm²</t>
  </si>
  <si>
    <t>MOYENNE</t>
  </si>
  <si>
    <t>Old EEC</t>
  </si>
  <si>
    <t>New EEC</t>
  </si>
  <si>
    <t>4D22</t>
  </si>
  <si>
    <t>Delfin</t>
  </si>
  <si>
    <t>Cristaux</t>
  </si>
  <si>
    <t>n</t>
  </si>
  <si>
    <t>SEM</t>
  </si>
  <si>
    <t>Ecart type</t>
  </si>
  <si>
    <t>Pros+ RFP+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</si>
</sst>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sz val="11"/>
      <color rgb="FFFF0000"/>
      <name val="Times New Roman"/>
      <family val="1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/>
    <xf numFmtId="0" fontId="1" fillId="2" borderId="0" xfId="0" applyFont="1" applyFill="1"/>
    <xf numFmtId="0" fontId="1" fillId="0" borderId="0" xfId="0" applyFont="1"/>
    <xf numFmtId="0" fontId="0" fillId="3" borderId="0" xfId="0" applyFill="1"/>
    <xf numFmtId="0" fontId="0" fillId="4" borderId="0" xfId="0" applyFill="1"/>
    <xf numFmtId="0" fontId="4" fillId="5" borderId="0" xfId="0" applyFont="1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5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Sheet1!$B$64</c:f>
              <c:strCache>
                <c:ptCount val="1"/>
                <c:pt idx="0">
                  <c:v>H2O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9BE8-4BF2-80E5-3036343B020F}"/>
              </c:ext>
            </c:extLst>
          </c:dPt>
          <c:errBars>
            <c:errBarType val="both"/>
            <c:errValType val="percentage"/>
            <c:noEndCap val="0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Sheet1!$B$65</c:f>
              <c:numCache>
                <c:formatCode>General</c:formatCode>
                <c:ptCount val="1"/>
                <c:pt idx="0">
                  <c:v>10.29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E8-4BF2-80E5-3036343B020F}"/>
            </c:ext>
          </c:extLst>
        </c:ser>
        <c:ser>
          <c:idx val="1"/>
          <c:order val="1"/>
          <c:tx>
            <c:v>4d22</c:v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errBars>
            <c:errBarType val="both"/>
            <c:errValType val="percentage"/>
            <c:noEndCap val="0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Sheet1!$C$65</c:f>
              <c:numCache>
                <c:formatCode>General</c:formatCode>
                <c:ptCount val="1"/>
                <c:pt idx="0">
                  <c:v>11.05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E8-4BF2-80E5-3036343B020F}"/>
            </c:ext>
          </c:extLst>
        </c:ser>
        <c:ser>
          <c:idx val="2"/>
          <c:order val="2"/>
          <c:tx>
            <c:v>delfin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9BE8-4BF2-80E5-3036343B020F}"/>
              </c:ext>
            </c:extLst>
          </c:dPt>
          <c:errBars>
            <c:errBarType val="both"/>
            <c:errValType val="percentage"/>
            <c:noEndCap val="0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Sheet1!$D$65</c:f>
              <c:numCache>
                <c:formatCode>General</c:formatCode>
                <c:ptCount val="1"/>
                <c:pt idx="0">
                  <c:v>10.25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E8-4BF2-80E5-3036343B020F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percentage"/>
            <c:noEndCap val="0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9BE8-4BF2-80E5-3036343B020F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errBars>
            <c:errBarType val="both"/>
            <c:errValType val="percentage"/>
            <c:noEndCap val="0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4-9BE8-4BF2-80E5-3036343B020F}"/>
            </c:ext>
          </c:extLst>
        </c:ser>
        <c:ser>
          <c:idx val="5"/>
          <c:order val="5"/>
          <c:tx>
            <c:strRef>
              <c:f>Sheet1!$B$64</c:f>
              <c:strCache>
                <c:ptCount val="1"/>
                <c:pt idx="0">
                  <c:v>H2O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errBars>
            <c:errBarType val="both"/>
            <c:errValType val="percentage"/>
            <c:noEndCap val="0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Sheet1!$B$66</c:f>
              <c:numCache>
                <c:formatCode>General</c:formatCode>
                <c:ptCount val="1"/>
                <c:pt idx="0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BE8-4BF2-80E5-3036343B020F}"/>
            </c:ext>
          </c:extLst>
        </c:ser>
        <c:ser>
          <c:idx val="6"/>
          <c:order val="6"/>
          <c:tx>
            <c:strRef>
              <c:f>Sheet1!$C$64</c:f>
              <c:strCache>
                <c:ptCount val="1"/>
                <c:pt idx="0">
                  <c:v>4d22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errBars>
            <c:errBarType val="both"/>
            <c:errValType val="percentage"/>
            <c:noEndCap val="0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Sheet1!$C$66</c:f>
              <c:numCache>
                <c:formatCode>General</c:formatCode>
                <c:ptCount val="1"/>
                <c:pt idx="0">
                  <c:v>0.24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BE8-4BF2-80E5-3036343B020F}"/>
            </c:ext>
          </c:extLst>
        </c:ser>
        <c:ser>
          <c:idx val="7"/>
          <c:order val="7"/>
          <c:tx>
            <c:strRef>
              <c:f>Sheet1!$D$64</c:f>
              <c:strCache>
                <c:ptCount val="1"/>
                <c:pt idx="0">
                  <c:v>delfin 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9BE8-4BF2-80E5-3036343B020F}"/>
              </c:ext>
            </c:extLst>
          </c:dPt>
          <c:errBars>
            <c:errBarType val="both"/>
            <c:errValType val="percentage"/>
            <c:noEndCap val="0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Sheet1!$D$66</c:f>
              <c:numCache>
                <c:formatCode>General</c:formatCode>
                <c:ptCount val="1"/>
                <c:pt idx="0">
                  <c:v>6.82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BE8-4BF2-80E5-3036343B02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929151439"/>
        <c:axId val="881872959"/>
      </c:barChart>
      <c:catAx>
        <c:axId val="929151439"/>
        <c:scaling>
          <c:orientation val="minMax"/>
        </c:scaling>
        <c:delete val="1"/>
        <c:axPos val="b"/>
        <c:majorTickMark val="none"/>
        <c:minorTickMark val="none"/>
        <c:tickLblPos val="nextTo"/>
        <c:crossAx val="881872959"/>
        <c:crosses val="autoZero"/>
        <c:auto val="1"/>
        <c:lblAlgn val="ctr"/>
        <c:lblOffset val="100"/>
        <c:noMultiLvlLbl val="0"/>
      </c:catAx>
      <c:valAx>
        <c:axId val="8818729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Nb</a:t>
                </a:r>
                <a:r>
                  <a:rPr lang="en-US" baseline="0"/>
                  <a:t> of Prospero/ 20000</a:t>
                </a:r>
                <a:r>
                  <a:rPr lang="en-US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µm²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91514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'Graph et stat Armel'!$B$69</c:f>
              <c:strCache>
                <c:ptCount val="1"/>
                <c:pt idx="0">
                  <c:v>H2O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'Graph et stat Armel'!$B$65:$C$65</c:f>
                <c:numCache>
                  <c:formatCode>General</c:formatCode>
                  <c:ptCount val="2"/>
                  <c:pt idx="0">
                    <c:v>0.53044799252328867</c:v>
                  </c:pt>
                  <c:pt idx="1">
                    <c:v>0.10157074876137194</c:v>
                  </c:pt>
                </c:numCache>
              </c:numRef>
            </c:plus>
            <c:minus>
              <c:numRef>
                <c:f>'Graph et stat Armel'!$B$65:$C$65</c:f>
                <c:numCache>
                  <c:formatCode>General</c:formatCode>
                  <c:ptCount val="2"/>
                  <c:pt idx="0">
                    <c:v>0.53044799252328867</c:v>
                  </c:pt>
                  <c:pt idx="1">
                    <c:v>0.10157074876137194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'Graph et stat Armel'!$A$70:$A$71</c:f>
              <c:strCache>
                <c:ptCount val="2"/>
                <c:pt idx="0">
                  <c:v>Pros+ RFP-</c:v>
                </c:pt>
                <c:pt idx="1">
                  <c:v>Pros+ RFP+</c:v>
                </c:pt>
              </c:strCache>
            </c:strRef>
          </c:cat>
          <c:val>
            <c:numRef>
              <c:f>'Graph et stat Armel'!$B$70:$B$71</c:f>
              <c:numCache>
                <c:formatCode>General</c:formatCode>
                <c:ptCount val="2"/>
                <c:pt idx="0">
                  <c:v>10.290515770099363</c:v>
                </c:pt>
                <c:pt idx="1">
                  <c:v>0.18900179114412394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F8-4F94-AD24-10FA4E890F54}"/>
            </c:ext>
          </c:extLst>
        </c:ser>
        <c:ser>
          <c:idx val="1"/>
          <c:order val="1"/>
          <c:tx>
            <c:strRef>
              <c:f>'Graph et stat Armel'!$C$69</c:f>
              <c:strCache>
                <c:ptCount val="1"/>
                <c:pt idx="0">
                  <c:v>4D22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'Graph et stat Armel'!$E$65:$F$65</c:f>
                <c:numCache>
                  <c:formatCode>General</c:formatCode>
                  <c:ptCount val="2"/>
                  <c:pt idx="0">
                    <c:v>0.64505910333487748</c:v>
                  </c:pt>
                  <c:pt idx="1">
                    <c:v>0.16116271954345543</c:v>
                  </c:pt>
                </c:numCache>
              </c:numRef>
            </c:plus>
            <c:minus>
              <c:numRef>
                <c:f>'Graph et stat Armel'!$E$65:$F$65</c:f>
                <c:numCache>
                  <c:formatCode>General</c:formatCode>
                  <c:ptCount val="2"/>
                  <c:pt idx="0">
                    <c:v>0.64505910333487748</c:v>
                  </c:pt>
                  <c:pt idx="1">
                    <c:v>0.16116271954345543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'Graph et stat Armel'!$A$70:$A$71</c:f>
              <c:strCache>
                <c:ptCount val="2"/>
                <c:pt idx="0">
                  <c:v>Pros+ RFP-</c:v>
                </c:pt>
                <c:pt idx="1">
                  <c:v>Pros+ RFP+</c:v>
                </c:pt>
              </c:strCache>
            </c:strRef>
          </c:cat>
          <c:val>
            <c:numRef>
              <c:f>'Graph et stat Armel'!$C$70:$C$71</c:f>
              <c:numCache>
                <c:formatCode>General</c:formatCode>
                <c:ptCount val="2"/>
                <c:pt idx="0">
                  <c:v>12.86678033214217</c:v>
                </c:pt>
                <c:pt idx="1">
                  <c:v>0.24827840888336045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F8-4F94-AD24-10FA4E890F54}"/>
            </c:ext>
          </c:extLst>
        </c:ser>
        <c:ser>
          <c:idx val="2"/>
          <c:order val="2"/>
          <c:tx>
            <c:strRef>
              <c:f>'Graph et stat Armel'!$D$69</c:f>
              <c:strCache>
                <c:ptCount val="1"/>
                <c:pt idx="0">
                  <c:v>Delfin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'Graph et stat Armel'!$H$65:$I$65</c:f>
                <c:numCache>
                  <c:formatCode>General</c:formatCode>
                  <c:ptCount val="2"/>
                  <c:pt idx="0">
                    <c:v>0.5933559461315383</c:v>
                  </c:pt>
                  <c:pt idx="1">
                    <c:v>0.80007441598720208</c:v>
                  </c:pt>
                </c:numCache>
              </c:numRef>
            </c:plus>
            <c:minus>
              <c:numRef>
                <c:f>'Graph et stat Armel'!$H$65:$I$65</c:f>
                <c:numCache>
                  <c:formatCode>General</c:formatCode>
                  <c:ptCount val="2"/>
                  <c:pt idx="0">
                    <c:v>0.5933559461315383</c:v>
                  </c:pt>
                  <c:pt idx="1">
                    <c:v>0.80007441598720208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'Graph et stat Armel'!$A$70:$A$71</c:f>
              <c:strCache>
                <c:ptCount val="2"/>
                <c:pt idx="0">
                  <c:v>Pros+ RFP-</c:v>
                </c:pt>
                <c:pt idx="1">
                  <c:v>Pros+ RFP+</c:v>
                </c:pt>
              </c:strCache>
            </c:strRef>
          </c:cat>
          <c:val>
            <c:numRef>
              <c:f>'Graph et stat Armel'!$D$70:$D$71</c:f>
              <c:numCache>
                <c:formatCode>General</c:formatCode>
                <c:ptCount val="2"/>
                <c:pt idx="0">
                  <c:v>10.274417953178123</c:v>
                </c:pt>
                <c:pt idx="1">
                  <c:v>10.470529033907219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F8-4F94-AD24-10FA4E890F54}"/>
            </c:ext>
          </c:extLst>
        </c:ser>
        <c:ser>
          <c:idx val="3"/>
          <c:order val="3"/>
          <c:tx>
            <c:strRef>
              <c:f>'Graph et stat Armel'!$E$69</c:f>
              <c:strCache>
                <c:ptCount val="1"/>
                <c:pt idx="0">
                  <c:v>Cristaux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'Graph et stat Armel'!$K$65:$L$65</c:f>
                <c:numCache>
                  <c:formatCode>General</c:formatCode>
                  <c:ptCount val="2"/>
                  <c:pt idx="0">
                    <c:v>1.5011378839116649</c:v>
                  </c:pt>
                  <c:pt idx="1">
                    <c:v>1.4295126683187476</c:v>
                  </c:pt>
                </c:numCache>
              </c:numRef>
            </c:plus>
            <c:minus>
              <c:numRef>
                <c:f>'Graph et stat Armel'!$K$65:$L$65</c:f>
                <c:numCache>
                  <c:formatCode>General</c:formatCode>
                  <c:ptCount val="2"/>
                  <c:pt idx="0">
                    <c:v>1.5011378839116649</c:v>
                  </c:pt>
                  <c:pt idx="1">
                    <c:v>1.4295126683187476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'Graph et stat Armel'!$A$70:$A$71</c:f>
              <c:strCache>
                <c:ptCount val="2"/>
                <c:pt idx="0">
                  <c:v>Pros+ RFP-</c:v>
                </c:pt>
                <c:pt idx="1">
                  <c:v>Pros+ RFP+</c:v>
                </c:pt>
              </c:strCache>
            </c:strRef>
          </c:cat>
          <c:val>
            <c:numRef>
              <c:f>'Graph et stat Armel'!$E$70:$E$71</c:f>
              <c:numCache>
                <c:formatCode>General</c:formatCode>
                <c:ptCount val="2"/>
                <c:pt idx="0">
                  <c:v>9.27588833858972</c:v>
                </c:pt>
                <c:pt idx="1">
                  <c:v>10.145103036385233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F8-4F94-AD24-10FA4E890F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8200240"/>
        <c:axId val="448200656"/>
      </c:barChart>
      <c:catAx>
        <c:axId val="44820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8200656"/>
        <c:crosses val="autoZero"/>
        <c:auto val="1"/>
        <c:lblAlgn val="ctr"/>
        <c:lblOffset val="100"/>
        <c:noMultiLvlLbl val="0"/>
      </c:catAx>
      <c:valAx>
        <c:axId val="448200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8200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447675</xdr:colOff>
      <xdr:row>55</xdr:row>
      <xdr:rowOff>152400</xdr:rowOff>
    </xdr:from>
    <xdr:to>
      <xdr:col>14</xdr:col>
      <xdr:colOff>142875</xdr:colOff>
      <xdr:row>70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200025</xdr:colOff>
      <xdr:row>55</xdr:row>
      <xdr:rowOff>66675</xdr:rowOff>
    </xdr:from>
    <xdr:to>
      <xdr:col>10</xdr:col>
      <xdr:colOff>209551</xdr:colOff>
      <xdr:row>56</xdr:row>
      <xdr:rowOff>152400</xdr:rowOff>
    </xdr:to>
    <xdr:sp macro="" textlink="">
      <xdr:nvSpPr>
        <xdr:cNvPr id="4" name="ZoneTexte 2"/>
        <xdr:cNvSpPr txBox="1"/>
      </xdr:nvSpPr>
      <xdr:spPr>
        <a:xfrm>
          <a:off x="5076825" y="10544175"/>
          <a:ext cx="1228726" cy="276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RFP-</a:t>
          </a:r>
          <a:r>
            <a:rPr lang="fr-FR" sz="1400" b="1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pros+</a:t>
          </a:r>
          <a:endParaRPr lang="fr-FR" sz="1400" b="1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11</xdr:col>
      <xdr:colOff>314325</xdr:colOff>
      <xdr:row>59</xdr:row>
      <xdr:rowOff>19050</xdr:rowOff>
    </xdr:from>
    <xdr:to>
      <xdr:col>13</xdr:col>
      <xdr:colOff>276225</xdr:colOff>
      <xdr:row>60</xdr:row>
      <xdr:rowOff>104775</xdr:rowOff>
    </xdr:to>
    <xdr:sp macro="" textlink="">
      <xdr:nvSpPr>
        <xdr:cNvPr id="5" name="ZoneTexte 3"/>
        <xdr:cNvSpPr txBox="1"/>
      </xdr:nvSpPr>
      <xdr:spPr>
        <a:xfrm>
          <a:off x="7019925" y="11258550"/>
          <a:ext cx="1181100" cy="276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RFP+Pros+</a:t>
          </a:r>
        </a:p>
      </xdr:txBody>
    </xdr:sp>
    <xdr:clientData/>
  </xdr:twoCellAnchor>
  <xdr:twoCellAnchor>
    <xdr:from>
      <xdr:col>11</xdr:col>
      <xdr:colOff>485775</xdr:colOff>
      <xdr:row>54</xdr:row>
      <xdr:rowOff>114300</xdr:rowOff>
    </xdr:from>
    <xdr:to>
      <xdr:col>12</xdr:col>
      <xdr:colOff>600076</xdr:colOff>
      <xdr:row>58</xdr:row>
      <xdr:rowOff>95251</xdr:rowOff>
    </xdr:to>
    <xdr:sp macro="" textlink="">
      <xdr:nvSpPr>
        <xdr:cNvPr id="7" name="ZoneTexte 4"/>
        <xdr:cNvSpPr txBox="1"/>
      </xdr:nvSpPr>
      <xdr:spPr>
        <a:xfrm>
          <a:off x="7191375" y="10401300"/>
          <a:ext cx="723901" cy="7429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20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day:3PI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510540</xdr:colOff>
      <xdr:row>68</xdr:row>
      <xdr:rowOff>11430</xdr:rowOff>
    </xdr:from>
    <xdr:to>
      <xdr:col>11</xdr:col>
      <xdr:colOff>327660</xdr:colOff>
      <xdr:row>83</xdr:row>
      <xdr:rowOff>11430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topLeftCell="A53" workbookViewId="0">
      <selection activeCell="F2" sqref="F2:F67"/>
    </sheetView>
  </sheetViews>
  <sheetFormatPr baseColWidth="10" defaultColWidth="9.109375" defaultRowHeight="14.4" x14ac:dyDescent="0.3"/>
  <sheetData>
    <row r="1" spans="1:14" x14ac:dyDescent="0.3">
      <c r="A1" t="s">
        <v>0</v>
      </c>
      <c r="B1" t="s">
        <v>1</v>
      </c>
      <c r="C1" t="s">
        <v>2</v>
      </c>
      <c r="E1" t="s">
        <v>3</v>
      </c>
      <c r="I1" s="1" t="s">
        <v>14</v>
      </c>
      <c r="J1" s="1"/>
      <c r="K1" s="1"/>
      <c r="M1" s="3" t="s">
        <v>15</v>
      </c>
      <c r="N1" s="3"/>
    </row>
    <row r="2" spans="1:14" x14ac:dyDescent="0.3">
      <c r="A2">
        <v>1</v>
      </c>
      <c r="B2">
        <v>34752.050000000003</v>
      </c>
      <c r="C2">
        <v>7</v>
      </c>
      <c r="D2">
        <f>20000*C2/B2</f>
        <v>4.028539323579472</v>
      </c>
      <c r="E2">
        <v>0</v>
      </c>
      <c r="F2">
        <f>20000*E2/B2</f>
        <v>0</v>
      </c>
      <c r="G2" t="s">
        <v>4</v>
      </c>
    </row>
    <row r="3" spans="1:14" x14ac:dyDescent="0.3">
      <c r="A3">
        <v>2</v>
      </c>
      <c r="B3">
        <v>33211.432000000001</v>
      </c>
      <c r="C3">
        <v>9</v>
      </c>
      <c r="D3">
        <f t="shared" ref="D3:D11" si="0">20000*C3/B3</f>
        <v>5.4198205003626461</v>
      </c>
      <c r="E3">
        <v>0</v>
      </c>
      <c r="F3">
        <f t="shared" ref="F3:F11" si="1">20000*E3/B3</f>
        <v>0</v>
      </c>
      <c r="G3" t="s">
        <v>5</v>
      </c>
    </row>
    <row r="4" spans="1:14" x14ac:dyDescent="0.3">
      <c r="A4">
        <v>3</v>
      </c>
      <c r="B4">
        <v>34231.264999999999</v>
      </c>
      <c r="C4">
        <v>11</v>
      </c>
      <c r="D4">
        <f t="shared" si="0"/>
        <v>6.4268732107913626</v>
      </c>
      <c r="E4">
        <v>0</v>
      </c>
      <c r="F4">
        <f t="shared" si="1"/>
        <v>0</v>
      </c>
      <c r="G4" t="s">
        <v>6</v>
      </c>
    </row>
    <row r="5" spans="1:14" x14ac:dyDescent="0.3">
      <c r="A5">
        <v>4</v>
      </c>
      <c r="B5">
        <v>30976.649000000001</v>
      </c>
      <c r="C5">
        <v>14</v>
      </c>
      <c r="D5">
        <f t="shared" si="0"/>
        <v>9.0390668144898427</v>
      </c>
      <c r="E5">
        <v>0</v>
      </c>
      <c r="F5">
        <f t="shared" si="1"/>
        <v>0</v>
      </c>
      <c r="G5" t="s">
        <v>7</v>
      </c>
    </row>
    <row r="6" spans="1:14" x14ac:dyDescent="0.3">
      <c r="A6">
        <v>5</v>
      </c>
      <c r="B6">
        <v>33486.839999999997</v>
      </c>
      <c r="C6">
        <v>17</v>
      </c>
      <c r="D6">
        <f t="shared" si="0"/>
        <v>10.153242288612482</v>
      </c>
      <c r="E6">
        <v>0</v>
      </c>
      <c r="F6">
        <f t="shared" si="1"/>
        <v>0</v>
      </c>
      <c r="G6" t="s">
        <v>8</v>
      </c>
    </row>
    <row r="7" spans="1:14" x14ac:dyDescent="0.3">
      <c r="A7">
        <v>6</v>
      </c>
      <c r="B7">
        <v>31111</v>
      </c>
      <c r="C7">
        <v>20</v>
      </c>
      <c r="D7">
        <f t="shared" si="0"/>
        <v>12.857188775674199</v>
      </c>
      <c r="E7">
        <v>1</v>
      </c>
      <c r="F7">
        <f t="shared" si="1"/>
        <v>0.64285943878370999</v>
      </c>
      <c r="G7" t="s">
        <v>9</v>
      </c>
    </row>
    <row r="8" spans="1:14" x14ac:dyDescent="0.3">
      <c r="A8">
        <v>7</v>
      </c>
      <c r="B8">
        <v>35347.538</v>
      </c>
      <c r="C8">
        <v>17</v>
      </c>
      <c r="D8">
        <f t="shared" si="0"/>
        <v>9.6187745805662619</v>
      </c>
      <c r="E8">
        <v>0</v>
      </c>
      <c r="F8">
        <f t="shared" si="1"/>
        <v>0</v>
      </c>
      <c r="G8" t="s">
        <v>10</v>
      </c>
    </row>
    <row r="9" spans="1:14" x14ac:dyDescent="0.3">
      <c r="A9">
        <v>8</v>
      </c>
      <c r="B9">
        <v>33236.419000000002</v>
      </c>
      <c r="C9">
        <v>19</v>
      </c>
      <c r="D9">
        <f t="shared" si="0"/>
        <v>11.433241348895017</v>
      </c>
      <c r="E9">
        <v>0</v>
      </c>
      <c r="F9">
        <f t="shared" si="1"/>
        <v>0</v>
      </c>
      <c r="G9" t="s">
        <v>11</v>
      </c>
    </row>
    <row r="10" spans="1:14" x14ac:dyDescent="0.3">
      <c r="A10">
        <v>9</v>
      </c>
      <c r="B10">
        <v>29960.871999999999</v>
      </c>
      <c r="C10">
        <v>10</v>
      </c>
      <c r="D10">
        <f t="shared" si="0"/>
        <v>6.6753731333320339</v>
      </c>
      <c r="E10">
        <v>0</v>
      </c>
      <c r="F10">
        <f t="shared" si="1"/>
        <v>0</v>
      </c>
      <c r="G10" t="s">
        <v>12</v>
      </c>
    </row>
    <row r="11" spans="1:14" x14ac:dyDescent="0.3">
      <c r="A11">
        <v>10</v>
      </c>
      <c r="B11">
        <v>32123.187999999998</v>
      </c>
      <c r="C11">
        <v>21</v>
      </c>
      <c r="D11">
        <f t="shared" si="0"/>
        <v>13.074667433381768</v>
      </c>
      <c r="E11">
        <v>0</v>
      </c>
      <c r="F11">
        <f t="shared" si="1"/>
        <v>0</v>
      </c>
      <c r="G11" t="s">
        <v>13</v>
      </c>
    </row>
    <row r="12" spans="1:14" x14ac:dyDescent="0.3">
      <c r="D12" s="2"/>
      <c r="F12" s="2"/>
    </row>
    <row r="18" spans="1:11" x14ac:dyDescent="0.3">
      <c r="A18" t="s">
        <v>16</v>
      </c>
      <c r="B18" t="s">
        <v>1</v>
      </c>
      <c r="C18" t="s">
        <v>2</v>
      </c>
      <c r="E18" t="s">
        <v>3</v>
      </c>
      <c r="I18" s="1" t="s">
        <v>42</v>
      </c>
      <c r="J18" s="1"/>
      <c r="K18" s="1"/>
    </row>
    <row r="19" spans="1:11" x14ac:dyDescent="0.3">
      <c r="A19">
        <v>1</v>
      </c>
      <c r="B19">
        <v>29820.047999999999</v>
      </c>
      <c r="C19">
        <v>27</v>
      </c>
      <c r="D19">
        <f t="shared" ref="D19:D42" si="2">20000*C19/B19</f>
        <v>18.108622762780261</v>
      </c>
      <c r="E19">
        <v>0</v>
      </c>
      <c r="F19">
        <f>20000*E19/B19</f>
        <v>0</v>
      </c>
      <c r="G19" t="s">
        <v>17</v>
      </c>
    </row>
    <row r="20" spans="1:11" x14ac:dyDescent="0.3">
      <c r="A20">
        <v>2</v>
      </c>
      <c r="B20">
        <v>31911.171999999999</v>
      </c>
      <c r="C20">
        <v>26</v>
      </c>
      <c r="D20">
        <f t="shared" si="2"/>
        <v>16.295233531378916</v>
      </c>
      <c r="E20">
        <v>0</v>
      </c>
      <c r="F20">
        <f t="shared" ref="F20:F42" si="3">20000*E20/B20</f>
        <v>0</v>
      </c>
      <c r="G20" t="s">
        <v>18</v>
      </c>
    </row>
    <row r="21" spans="1:11" x14ac:dyDescent="0.3">
      <c r="A21">
        <v>3</v>
      </c>
      <c r="B21">
        <v>34122.760999999999</v>
      </c>
      <c r="C21">
        <v>7</v>
      </c>
      <c r="D21">
        <f t="shared" si="2"/>
        <v>4.1028332965201733</v>
      </c>
      <c r="E21">
        <v>0</v>
      </c>
      <c r="F21">
        <f t="shared" si="3"/>
        <v>0</v>
      </c>
      <c r="G21" t="s">
        <v>19</v>
      </c>
    </row>
    <row r="22" spans="1:11" x14ac:dyDescent="0.3">
      <c r="A22">
        <v>4</v>
      </c>
      <c r="B22">
        <v>34316.080000000002</v>
      </c>
      <c r="C22">
        <v>11</v>
      </c>
      <c r="D22">
        <f t="shared" si="2"/>
        <v>6.4109886677033039</v>
      </c>
      <c r="E22">
        <v>0</v>
      </c>
      <c r="F22">
        <f t="shared" si="3"/>
        <v>0</v>
      </c>
      <c r="G22" t="s">
        <v>20</v>
      </c>
    </row>
    <row r="23" spans="1:11" x14ac:dyDescent="0.3">
      <c r="A23">
        <v>5</v>
      </c>
      <c r="B23">
        <v>34970.177000000003</v>
      </c>
      <c r="C23">
        <v>10</v>
      </c>
      <c r="D23">
        <f t="shared" si="2"/>
        <v>5.7191589279059123</v>
      </c>
      <c r="E23">
        <v>0</v>
      </c>
      <c r="F23">
        <f t="shared" si="3"/>
        <v>0</v>
      </c>
      <c r="G23" t="s">
        <v>21</v>
      </c>
    </row>
    <row r="24" spans="1:11" x14ac:dyDescent="0.3">
      <c r="A24">
        <v>6</v>
      </c>
      <c r="B24">
        <v>33796.180999999997</v>
      </c>
      <c r="C24">
        <v>20</v>
      </c>
      <c r="D24">
        <f t="shared" si="2"/>
        <v>11.835656815780458</v>
      </c>
      <c r="E24">
        <v>0</v>
      </c>
      <c r="F24">
        <f t="shared" si="3"/>
        <v>0</v>
      </c>
      <c r="G24" t="s">
        <v>22</v>
      </c>
    </row>
    <row r="25" spans="1:11" x14ac:dyDescent="0.3">
      <c r="A25">
        <v>7</v>
      </c>
      <c r="B25">
        <v>32517.268</v>
      </c>
      <c r="C25">
        <v>13</v>
      </c>
      <c r="D25">
        <f t="shared" si="2"/>
        <v>7.995751672618991</v>
      </c>
      <c r="E25">
        <v>0</v>
      </c>
      <c r="F25">
        <f t="shared" si="3"/>
        <v>0</v>
      </c>
      <c r="G25" t="s">
        <v>23</v>
      </c>
    </row>
    <row r="26" spans="1:11" x14ac:dyDescent="0.3">
      <c r="A26">
        <v>8</v>
      </c>
      <c r="B26">
        <v>34808.161999999997</v>
      </c>
      <c r="C26">
        <v>11</v>
      </c>
      <c r="D26">
        <f t="shared" si="2"/>
        <v>6.3203567025458005</v>
      </c>
      <c r="E26">
        <v>0</v>
      </c>
      <c r="F26">
        <f t="shared" si="3"/>
        <v>0</v>
      </c>
      <c r="G26" t="s">
        <v>24</v>
      </c>
    </row>
    <row r="27" spans="1:11" x14ac:dyDescent="0.3">
      <c r="A27">
        <v>9</v>
      </c>
      <c r="B27">
        <v>31941.021000000001</v>
      </c>
      <c r="C27">
        <v>17</v>
      </c>
      <c r="D27">
        <f t="shared" si="2"/>
        <v>10.64461903080681</v>
      </c>
      <c r="E27">
        <v>2</v>
      </c>
      <c r="F27">
        <f t="shared" si="3"/>
        <v>1.2523081212713896</v>
      </c>
      <c r="G27" t="s">
        <v>25</v>
      </c>
    </row>
    <row r="28" spans="1:11" x14ac:dyDescent="0.3">
      <c r="A28">
        <v>10</v>
      </c>
      <c r="B28">
        <v>30076.942999999999</v>
      </c>
      <c r="C28">
        <v>18</v>
      </c>
      <c r="D28">
        <f t="shared" si="2"/>
        <v>11.969301534401286</v>
      </c>
      <c r="E28">
        <v>0</v>
      </c>
      <c r="F28">
        <f t="shared" si="3"/>
        <v>0</v>
      </c>
      <c r="G28" t="s">
        <v>26</v>
      </c>
    </row>
    <row r="29" spans="1:11" x14ac:dyDescent="0.3">
      <c r="A29">
        <v>11</v>
      </c>
      <c r="B29">
        <v>31629.575000000001</v>
      </c>
      <c r="C29">
        <v>9</v>
      </c>
      <c r="D29">
        <f t="shared" si="2"/>
        <v>5.6908763396283382</v>
      </c>
      <c r="E29">
        <v>0</v>
      </c>
      <c r="F29">
        <f t="shared" si="3"/>
        <v>0</v>
      </c>
      <c r="G29" t="s">
        <v>27</v>
      </c>
    </row>
    <row r="30" spans="1:11" x14ac:dyDescent="0.3">
      <c r="A30">
        <v>12</v>
      </c>
      <c r="B30">
        <v>33962.201000000001</v>
      </c>
      <c r="C30">
        <v>9</v>
      </c>
      <c r="D30">
        <f t="shared" si="2"/>
        <v>5.3000098550738803</v>
      </c>
      <c r="E30">
        <v>0</v>
      </c>
      <c r="F30">
        <f t="shared" si="3"/>
        <v>0</v>
      </c>
      <c r="G30" t="s">
        <v>28</v>
      </c>
    </row>
    <row r="31" spans="1:11" x14ac:dyDescent="0.3">
      <c r="A31">
        <v>13</v>
      </c>
      <c r="B31">
        <v>24357.874</v>
      </c>
      <c r="C31">
        <v>19</v>
      </c>
      <c r="D31">
        <f t="shared" si="2"/>
        <v>15.60070472488691</v>
      </c>
      <c r="E31">
        <v>0</v>
      </c>
      <c r="F31">
        <f t="shared" si="3"/>
        <v>0</v>
      </c>
      <c r="G31" t="s">
        <v>29</v>
      </c>
    </row>
    <row r="32" spans="1:11" x14ac:dyDescent="0.3">
      <c r="A32">
        <v>14</v>
      </c>
      <c r="B32">
        <v>27010.059000000001</v>
      </c>
      <c r="C32">
        <v>19</v>
      </c>
      <c r="D32">
        <f t="shared" si="2"/>
        <v>14.068832652309274</v>
      </c>
      <c r="E32">
        <v>0</v>
      </c>
      <c r="F32">
        <f t="shared" si="3"/>
        <v>0</v>
      </c>
      <c r="G32" t="s">
        <v>30</v>
      </c>
    </row>
    <row r="33" spans="1:12" x14ac:dyDescent="0.3">
      <c r="A33">
        <v>15</v>
      </c>
      <c r="B33">
        <v>29541.258999999998</v>
      </c>
      <c r="C33">
        <v>20</v>
      </c>
      <c r="D33">
        <f t="shared" si="2"/>
        <v>13.540384314696947</v>
      </c>
      <c r="E33">
        <v>0</v>
      </c>
      <c r="F33">
        <f t="shared" si="3"/>
        <v>0</v>
      </c>
      <c r="G33" t="s">
        <v>31</v>
      </c>
    </row>
    <row r="34" spans="1:12" x14ac:dyDescent="0.3">
      <c r="A34">
        <v>16</v>
      </c>
      <c r="B34">
        <v>31132.841</v>
      </c>
      <c r="C34">
        <v>15</v>
      </c>
      <c r="D34">
        <f t="shared" si="2"/>
        <v>9.6361266869284439</v>
      </c>
      <c r="E34">
        <v>0</v>
      </c>
      <c r="F34">
        <f t="shared" si="3"/>
        <v>0</v>
      </c>
      <c r="G34" t="s">
        <v>32</v>
      </c>
    </row>
    <row r="35" spans="1:12" x14ac:dyDescent="0.3">
      <c r="A35">
        <v>17</v>
      </c>
      <c r="B35">
        <v>29692.874</v>
      </c>
      <c r="C35">
        <v>11</v>
      </c>
      <c r="D35">
        <f t="shared" si="2"/>
        <v>7.409185112899479</v>
      </c>
      <c r="E35">
        <v>0</v>
      </c>
      <c r="F35">
        <f t="shared" si="3"/>
        <v>0</v>
      </c>
      <c r="G35" t="s">
        <v>33</v>
      </c>
    </row>
    <row r="36" spans="1:12" x14ac:dyDescent="0.3">
      <c r="A36">
        <v>18</v>
      </c>
      <c r="B36">
        <v>32036.785</v>
      </c>
      <c r="C36">
        <v>10</v>
      </c>
      <c r="D36">
        <f t="shared" si="2"/>
        <v>6.242823679092643</v>
      </c>
      <c r="E36">
        <v>0</v>
      </c>
      <c r="F36">
        <f t="shared" si="3"/>
        <v>0</v>
      </c>
      <c r="G36" t="s">
        <v>34</v>
      </c>
    </row>
    <row r="37" spans="1:12" x14ac:dyDescent="0.3">
      <c r="A37">
        <v>19</v>
      </c>
      <c r="B37">
        <v>31370.183000000001</v>
      </c>
      <c r="C37">
        <v>11</v>
      </c>
      <c r="D37">
        <f t="shared" si="2"/>
        <v>7.0130289007239774</v>
      </c>
      <c r="E37">
        <v>0</v>
      </c>
      <c r="F37">
        <f t="shared" si="3"/>
        <v>0</v>
      </c>
      <c r="G37" t="s">
        <v>35</v>
      </c>
    </row>
    <row r="38" spans="1:12" x14ac:dyDescent="0.3">
      <c r="A38">
        <v>20</v>
      </c>
      <c r="B38">
        <v>29725.792000000001</v>
      </c>
      <c r="C38">
        <v>20</v>
      </c>
      <c r="D38">
        <f t="shared" si="2"/>
        <v>13.456327757389946</v>
      </c>
      <c r="E38">
        <v>4</v>
      </c>
      <c r="F38">
        <f t="shared" si="3"/>
        <v>2.6912655514779891</v>
      </c>
      <c r="G38" t="s">
        <v>36</v>
      </c>
    </row>
    <row r="39" spans="1:12" x14ac:dyDescent="0.3">
      <c r="A39">
        <v>21</v>
      </c>
      <c r="B39">
        <v>31334.379000000001</v>
      </c>
      <c r="C39">
        <v>20</v>
      </c>
      <c r="D39">
        <f t="shared" si="2"/>
        <v>12.765531431147878</v>
      </c>
      <c r="E39">
        <v>0</v>
      </c>
      <c r="F39">
        <f t="shared" si="3"/>
        <v>0</v>
      </c>
      <c r="G39" t="s">
        <v>37</v>
      </c>
    </row>
    <row r="40" spans="1:12" x14ac:dyDescent="0.3">
      <c r="A40">
        <v>22</v>
      </c>
      <c r="B40">
        <v>27929.603999999999</v>
      </c>
      <c r="C40">
        <v>21</v>
      </c>
      <c r="D40">
        <f t="shared" si="2"/>
        <v>15.037807195547778</v>
      </c>
      <c r="E40">
        <v>0</v>
      </c>
      <c r="F40">
        <f t="shared" si="3"/>
        <v>0</v>
      </c>
      <c r="G40" t="s">
        <v>38</v>
      </c>
    </row>
    <row r="41" spans="1:12" x14ac:dyDescent="0.3">
      <c r="A41">
        <v>23</v>
      </c>
      <c r="B41">
        <v>33443.99</v>
      </c>
      <c r="C41">
        <v>21</v>
      </c>
      <c r="D41">
        <f t="shared" si="2"/>
        <v>12.558310177703079</v>
      </c>
      <c r="E41">
        <v>0</v>
      </c>
      <c r="F41">
        <f t="shared" si="3"/>
        <v>0</v>
      </c>
      <c r="G41" t="s">
        <v>39</v>
      </c>
      <c r="H41" t="s">
        <v>40</v>
      </c>
    </row>
    <row r="42" spans="1:12" x14ac:dyDescent="0.3">
      <c r="A42">
        <v>24</v>
      </c>
      <c r="B42">
        <v>33290.997000000003</v>
      </c>
      <c r="C42">
        <v>19</v>
      </c>
      <c r="D42">
        <f t="shared" si="2"/>
        <v>11.414497439052365</v>
      </c>
      <c r="E42">
        <v>0</v>
      </c>
      <c r="F42">
        <f t="shared" si="3"/>
        <v>0</v>
      </c>
      <c r="G42" t="s">
        <v>41</v>
      </c>
    </row>
    <row r="43" spans="1:12" x14ac:dyDescent="0.3">
      <c r="D43" s="2"/>
      <c r="F43" s="2"/>
    </row>
    <row r="47" spans="1:12" x14ac:dyDescent="0.3">
      <c r="A47" t="s">
        <v>16</v>
      </c>
      <c r="B47" t="s">
        <v>1</v>
      </c>
      <c r="C47" t="s">
        <v>2</v>
      </c>
      <c r="E47" t="s">
        <v>3</v>
      </c>
      <c r="G47" t="s">
        <v>43</v>
      </c>
      <c r="J47" s="2" t="s">
        <v>53</v>
      </c>
      <c r="K47" s="2"/>
      <c r="L47" s="2"/>
    </row>
    <row r="48" spans="1:12" x14ac:dyDescent="0.3">
      <c r="A48">
        <v>1</v>
      </c>
      <c r="B48">
        <v>32679.648000000001</v>
      </c>
      <c r="C48">
        <v>20</v>
      </c>
      <c r="D48">
        <f t="shared" ref="D48:D56" si="4">20000*C48/B48</f>
        <v>12.240033919581997</v>
      </c>
      <c r="E48">
        <v>0</v>
      </c>
      <c r="F48">
        <f t="shared" ref="F48:F56" si="5">20000*E48/B48</f>
        <v>0</v>
      </c>
      <c r="G48" t="s">
        <v>44</v>
      </c>
    </row>
    <row r="49" spans="1:13" x14ac:dyDescent="0.3">
      <c r="A49">
        <v>2</v>
      </c>
      <c r="B49">
        <v>34020.756000000001</v>
      </c>
      <c r="C49">
        <v>25</v>
      </c>
      <c r="D49">
        <f t="shared" si="4"/>
        <v>14.696910321451998</v>
      </c>
      <c r="E49">
        <v>0</v>
      </c>
      <c r="F49">
        <f t="shared" si="5"/>
        <v>0</v>
      </c>
      <c r="G49" t="s">
        <v>45</v>
      </c>
    </row>
    <row r="50" spans="1:13" x14ac:dyDescent="0.3">
      <c r="A50">
        <v>3</v>
      </c>
      <c r="B50">
        <v>31304.347000000002</v>
      </c>
      <c r="C50">
        <v>17</v>
      </c>
      <c r="D50">
        <f t="shared" si="4"/>
        <v>10.861111397723773</v>
      </c>
      <c r="E50">
        <v>0</v>
      </c>
      <c r="F50">
        <f t="shared" si="5"/>
        <v>0</v>
      </c>
      <c r="G50" t="s">
        <v>46</v>
      </c>
      <c r="H50" t="s">
        <v>40</v>
      </c>
    </row>
    <row r="51" spans="1:13" x14ac:dyDescent="0.3">
      <c r="A51">
        <v>4</v>
      </c>
      <c r="B51">
        <v>33533.616999999998</v>
      </c>
      <c r="C51">
        <v>18</v>
      </c>
      <c r="D51">
        <f t="shared" si="4"/>
        <v>10.735495666930293</v>
      </c>
      <c r="E51">
        <v>0</v>
      </c>
      <c r="F51">
        <f t="shared" si="5"/>
        <v>0</v>
      </c>
      <c r="G51" t="s">
        <v>47</v>
      </c>
      <c r="H51" t="s">
        <v>40</v>
      </c>
    </row>
    <row r="52" spans="1:13" x14ac:dyDescent="0.3">
      <c r="A52">
        <v>5</v>
      </c>
      <c r="B52">
        <v>34344.553999999996</v>
      </c>
      <c r="C52">
        <v>16</v>
      </c>
      <c r="D52">
        <f t="shared" si="4"/>
        <v>9.3173432969896783</v>
      </c>
      <c r="E52">
        <v>0</v>
      </c>
      <c r="F52">
        <f t="shared" si="5"/>
        <v>0</v>
      </c>
      <c r="G52" t="s">
        <v>48</v>
      </c>
      <c r="H52" t="s">
        <v>40</v>
      </c>
    </row>
    <row r="53" spans="1:13" x14ac:dyDescent="0.3">
      <c r="A53">
        <v>6</v>
      </c>
      <c r="B53">
        <v>31800.066999999999</v>
      </c>
      <c r="C53">
        <v>16</v>
      </c>
      <c r="D53">
        <f t="shared" si="4"/>
        <v>10.062871880112706</v>
      </c>
      <c r="E53">
        <v>0</v>
      </c>
      <c r="F53">
        <f t="shared" si="5"/>
        <v>0</v>
      </c>
      <c r="G53" t="s">
        <v>49</v>
      </c>
      <c r="H53" t="s">
        <v>40</v>
      </c>
    </row>
    <row r="54" spans="1:13" x14ac:dyDescent="0.3">
      <c r="A54">
        <v>7</v>
      </c>
      <c r="B54">
        <v>31703.289000000001</v>
      </c>
      <c r="C54">
        <v>15</v>
      </c>
      <c r="D54">
        <f t="shared" si="4"/>
        <v>9.4627406008253594</v>
      </c>
      <c r="E54">
        <v>0</v>
      </c>
      <c r="F54">
        <f t="shared" si="5"/>
        <v>0</v>
      </c>
      <c r="G54" t="s">
        <v>50</v>
      </c>
      <c r="H54" t="s">
        <v>40</v>
      </c>
    </row>
    <row r="55" spans="1:13" x14ac:dyDescent="0.3">
      <c r="A55">
        <v>8</v>
      </c>
      <c r="B55">
        <v>32001.969000000001</v>
      </c>
      <c r="C55">
        <v>22</v>
      </c>
      <c r="D55">
        <f t="shared" si="4"/>
        <v>13.749153997368099</v>
      </c>
      <c r="E55">
        <v>1</v>
      </c>
      <c r="F55">
        <f t="shared" si="5"/>
        <v>0.62496154533491355</v>
      </c>
      <c r="G55" t="s">
        <v>51</v>
      </c>
      <c r="H55" t="s">
        <v>40</v>
      </c>
    </row>
    <row r="56" spans="1:13" x14ac:dyDescent="0.3">
      <c r="A56">
        <v>9</v>
      </c>
      <c r="B56">
        <v>34294.137000000002</v>
      </c>
      <c r="C56">
        <v>28</v>
      </c>
      <c r="D56">
        <f t="shared" si="4"/>
        <v>16.329321831308949</v>
      </c>
      <c r="E56">
        <v>0</v>
      </c>
      <c r="F56">
        <f t="shared" si="5"/>
        <v>0</v>
      </c>
      <c r="G56" t="s">
        <v>52</v>
      </c>
      <c r="H56" t="s">
        <v>40</v>
      </c>
    </row>
    <row r="57" spans="1:13" x14ac:dyDescent="0.3">
      <c r="D57" s="2"/>
      <c r="F57" s="2"/>
    </row>
    <row r="61" spans="1:13" x14ac:dyDescent="0.3">
      <c r="A61" t="s">
        <v>16</v>
      </c>
      <c r="B61" t="s">
        <v>1</v>
      </c>
      <c r="C61" t="s">
        <v>2</v>
      </c>
      <c r="E61" t="s">
        <v>3</v>
      </c>
      <c r="J61" s="2" t="s">
        <v>60</v>
      </c>
      <c r="K61" s="2"/>
      <c r="L61" s="2"/>
      <c r="M61" s="2"/>
    </row>
    <row r="62" spans="1:13" x14ac:dyDescent="0.3">
      <c r="A62">
        <v>1</v>
      </c>
      <c r="B62">
        <v>34441.046000000002</v>
      </c>
      <c r="C62">
        <v>28</v>
      </c>
      <c r="D62">
        <f t="shared" ref="D62:D67" si="6">20000*C62/B62</f>
        <v>16.259668768480491</v>
      </c>
      <c r="E62">
        <v>0</v>
      </c>
      <c r="F62">
        <f t="shared" ref="F62:F67" si="7">20000*E62/B62</f>
        <v>0</v>
      </c>
      <c r="G62" t="s">
        <v>54</v>
      </c>
      <c r="H62" t="s">
        <v>40</v>
      </c>
    </row>
    <row r="63" spans="1:13" x14ac:dyDescent="0.3">
      <c r="A63">
        <v>2</v>
      </c>
      <c r="B63">
        <v>35202.188999999998</v>
      </c>
      <c r="C63">
        <v>10</v>
      </c>
      <c r="D63">
        <f t="shared" si="6"/>
        <v>5.6814648657218454</v>
      </c>
      <c r="E63">
        <v>0</v>
      </c>
      <c r="F63">
        <f t="shared" si="7"/>
        <v>0</v>
      </c>
      <c r="G63" t="s">
        <v>55</v>
      </c>
      <c r="H63" t="s">
        <v>40</v>
      </c>
    </row>
    <row r="64" spans="1:13" x14ac:dyDescent="0.3">
      <c r="A64">
        <v>3</v>
      </c>
      <c r="B64">
        <v>29631.875</v>
      </c>
      <c r="C64">
        <v>10</v>
      </c>
      <c r="D64">
        <f t="shared" si="6"/>
        <v>6.7494885153234483</v>
      </c>
      <c r="E64">
        <v>6</v>
      </c>
      <c r="F64">
        <f t="shared" si="7"/>
        <v>4.0496931091940693</v>
      </c>
      <c r="G64" t="s">
        <v>56</v>
      </c>
      <c r="H64" t="s">
        <v>40</v>
      </c>
    </row>
    <row r="65" spans="1:8" x14ac:dyDescent="0.3">
      <c r="A65">
        <v>4</v>
      </c>
      <c r="B65">
        <v>32967.822999999997</v>
      </c>
      <c r="C65">
        <v>9</v>
      </c>
      <c r="D65">
        <f t="shared" si="6"/>
        <v>5.4598691578755449</v>
      </c>
      <c r="E65">
        <v>0</v>
      </c>
      <c r="F65">
        <f t="shared" si="7"/>
        <v>0</v>
      </c>
      <c r="G65" t="s">
        <v>57</v>
      </c>
      <c r="H65" t="s">
        <v>40</v>
      </c>
    </row>
    <row r="66" spans="1:8" x14ac:dyDescent="0.3">
      <c r="A66">
        <v>5</v>
      </c>
      <c r="B66">
        <v>32385.387999999999</v>
      </c>
      <c r="C66">
        <v>20</v>
      </c>
      <c r="D66">
        <f t="shared" si="6"/>
        <v>12.351249273283372</v>
      </c>
      <c r="E66">
        <v>0</v>
      </c>
      <c r="F66">
        <f t="shared" si="7"/>
        <v>0</v>
      </c>
      <c r="G66" t="s">
        <v>58</v>
      </c>
      <c r="H66" t="s">
        <v>40</v>
      </c>
    </row>
    <row r="67" spans="1:8" x14ac:dyDescent="0.3">
      <c r="A67">
        <v>6</v>
      </c>
      <c r="B67">
        <v>32219.628000000001</v>
      </c>
      <c r="C67">
        <v>20</v>
      </c>
      <c r="D67">
        <f t="shared" si="6"/>
        <v>12.41479262268329</v>
      </c>
      <c r="E67">
        <v>0</v>
      </c>
      <c r="F67">
        <f t="shared" si="7"/>
        <v>0</v>
      </c>
      <c r="G67" t="s">
        <v>59</v>
      </c>
      <c r="H67" t="s">
        <v>40</v>
      </c>
    </row>
    <row r="68" spans="1:8" x14ac:dyDescent="0.3">
      <c r="D68" s="2"/>
      <c r="F6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F2" sqref="F2:F21"/>
    </sheetView>
  </sheetViews>
  <sheetFormatPr baseColWidth="10" defaultColWidth="11.44140625" defaultRowHeight="14.4" x14ac:dyDescent="0.3"/>
  <sheetData>
    <row r="1" spans="1:7" x14ac:dyDescent="0.3">
      <c r="A1" t="s">
        <v>16</v>
      </c>
      <c r="B1" t="s">
        <v>1</v>
      </c>
      <c r="C1" t="s">
        <v>2</v>
      </c>
      <c r="E1" t="s">
        <v>3</v>
      </c>
      <c r="G1" t="s">
        <v>61</v>
      </c>
    </row>
    <row r="2" spans="1:7" x14ac:dyDescent="0.3">
      <c r="A2">
        <v>1</v>
      </c>
      <c r="B2">
        <v>32777.856</v>
      </c>
      <c r="C2">
        <v>20</v>
      </c>
      <c r="D2">
        <f t="shared" ref="D2:D21" si="0">20000*C2/B2</f>
        <v>12.203360707912074</v>
      </c>
      <c r="E2">
        <v>0</v>
      </c>
      <c r="F2">
        <f t="shared" ref="F2:F21" si="1">20000*E2/B2</f>
        <v>0</v>
      </c>
      <c r="G2" t="s">
        <v>62</v>
      </c>
    </row>
    <row r="3" spans="1:7" x14ac:dyDescent="0.3">
      <c r="A3">
        <v>2</v>
      </c>
      <c r="B3">
        <v>32009.328000000001</v>
      </c>
      <c r="C3">
        <v>22</v>
      </c>
      <c r="D3">
        <f t="shared" si="0"/>
        <v>13.745993043027957</v>
      </c>
      <c r="E3">
        <v>0</v>
      </c>
      <c r="F3">
        <f t="shared" si="1"/>
        <v>0</v>
      </c>
      <c r="G3" t="s">
        <v>63</v>
      </c>
    </row>
    <row r="4" spans="1:7" x14ac:dyDescent="0.3">
      <c r="A4">
        <v>3</v>
      </c>
      <c r="B4">
        <v>32899.334999999999</v>
      </c>
      <c r="C4">
        <v>20</v>
      </c>
      <c r="D4">
        <f t="shared" si="0"/>
        <v>12.158300464127922</v>
      </c>
      <c r="E4">
        <v>0</v>
      </c>
      <c r="F4">
        <f t="shared" si="1"/>
        <v>0</v>
      </c>
      <c r="G4" t="s">
        <v>64</v>
      </c>
    </row>
    <row r="5" spans="1:7" x14ac:dyDescent="0.3">
      <c r="A5">
        <v>4</v>
      </c>
      <c r="B5">
        <v>33645.502</v>
      </c>
      <c r="C5">
        <v>16</v>
      </c>
      <c r="D5">
        <f t="shared" si="0"/>
        <v>9.5109295738847948</v>
      </c>
      <c r="E5">
        <v>5</v>
      </c>
      <c r="F5">
        <f t="shared" si="1"/>
        <v>2.9721654918389984</v>
      </c>
      <c r="G5" t="s">
        <v>65</v>
      </c>
    </row>
    <row r="6" spans="1:7" x14ac:dyDescent="0.3">
      <c r="A6">
        <v>5</v>
      </c>
      <c r="B6">
        <v>23978.719000000001</v>
      </c>
      <c r="C6">
        <v>22</v>
      </c>
      <c r="D6">
        <f t="shared" si="0"/>
        <v>18.349604080184598</v>
      </c>
      <c r="E6">
        <v>0</v>
      </c>
      <c r="F6">
        <f t="shared" si="1"/>
        <v>0</v>
      </c>
      <c r="G6" t="s">
        <v>66</v>
      </c>
    </row>
    <row r="7" spans="1:7" x14ac:dyDescent="0.3">
      <c r="A7">
        <v>6</v>
      </c>
      <c r="B7">
        <v>29148.142</v>
      </c>
      <c r="C7">
        <v>23</v>
      </c>
      <c r="D7">
        <f t="shared" si="0"/>
        <v>15.781451867498108</v>
      </c>
      <c r="E7">
        <v>2</v>
      </c>
      <c r="F7">
        <f t="shared" si="1"/>
        <v>1.3723001623911397</v>
      </c>
      <c r="G7" t="s">
        <v>67</v>
      </c>
    </row>
    <row r="8" spans="1:7" x14ac:dyDescent="0.3">
      <c r="A8">
        <v>7</v>
      </c>
      <c r="B8">
        <v>32200.803</v>
      </c>
      <c r="C8">
        <v>22</v>
      </c>
      <c r="D8">
        <f t="shared" si="0"/>
        <v>13.664255515615558</v>
      </c>
      <c r="E8">
        <v>1</v>
      </c>
      <c r="F8">
        <f t="shared" si="1"/>
        <v>0.62110252343707084</v>
      </c>
      <c r="G8" t="s">
        <v>68</v>
      </c>
    </row>
    <row r="9" spans="1:7" x14ac:dyDescent="0.3">
      <c r="A9">
        <v>8</v>
      </c>
      <c r="B9">
        <v>25288.781999999999</v>
      </c>
      <c r="C9">
        <v>15</v>
      </c>
      <c r="D9">
        <f t="shared" si="0"/>
        <v>11.862967540310958</v>
      </c>
      <c r="E9">
        <v>0</v>
      </c>
      <c r="F9">
        <f t="shared" si="1"/>
        <v>0</v>
      </c>
      <c r="G9" t="s">
        <v>69</v>
      </c>
    </row>
    <row r="10" spans="1:7" x14ac:dyDescent="0.3">
      <c r="A10">
        <v>9</v>
      </c>
      <c r="B10">
        <v>31150.184000000001</v>
      </c>
      <c r="C10">
        <v>16</v>
      </c>
      <c r="D10">
        <f t="shared" si="0"/>
        <v>10.272812513723835</v>
      </c>
      <c r="E10">
        <v>0</v>
      </c>
      <c r="F10">
        <f t="shared" si="1"/>
        <v>0</v>
      </c>
      <c r="G10" t="s">
        <v>9</v>
      </c>
    </row>
    <row r="11" spans="1:7" x14ac:dyDescent="0.3">
      <c r="A11">
        <v>10</v>
      </c>
      <c r="B11">
        <v>32992.758999999998</v>
      </c>
      <c r="C11">
        <v>17</v>
      </c>
      <c r="D11">
        <f t="shared" si="0"/>
        <v>10.305291533818073</v>
      </c>
      <c r="E11">
        <v>0</v>
      </c>
      <c r="F11">
        <f t="shared" si="1"/>
        <v>0</v>
      </c>
      <c r="G11" t="s">
        <v>10</v>
      </c>
    </row>
    <row r="12" spans="1:7" x14ac:dyDescent="0.3">
      <c r="A12">
        <v>11</v>
      </c>
      <c r="B12">
        <v>33329.790999999997</v>
      </c>
      <c r="C12">
        <v>20</v>
      </c>
      <c r="D12">
        <f t="shared" si="0"/>
        <v>12.001275375534158</v>
      </c>
      <c r="E12">
        <v>0</v>
      </c>
      <c r="F12">
        <f t="shared" si="1"/>
        <v>0</v>
      </c>
      <c r="G12" t="s">
        <v>11</v>
      </c>
    </row>
    <row r="13" spans="1:7" x14ac:dyDescent="0.3">
      <c r="A13">
        <v>12</v>
      </c>
      <c r="B13">
        <v>29283.714</v>
      </c>
      <c r="C13">
        <v>23</v>
      </c>
      <c r="D13">
        <f t="shared" si="0"/>
        <v>15.708389994520504</v>
      </c>
      <c r="E13">
        <v>0</v>
      </c>
      <c r="F13">
        <f t="shared" si="1"/>
        <v>0</v>
      </c>
      <c r="G13" t="s">
        <v>70</v>
      </c>
    </row>
    <row r="14" spans="1:7" x14ac:dyDescent="0.3">
      <c r="A14">
        <v>13</v>
      </c>
      <c r="B14">
        <v>31127.095000000001</v>
      </c>
      <c r="C14">
        <v>27</v>
      </c>
      <c r="D14">
        <f t="shared" si="0"/>
        <v>17.34822989424487</v>
      </c>
      <c r="E14">
        <v>0</v>
      </c>
      <c r="F14">
        <f t="shared" si="1"/>
        <v>0</v>
      </c>
      <c r="G14" t="s">
        <v>71</v>
      </c>
    </row>
    <row r="15" spans="1:7" x14ac:dyDescent="0.3">
      <c r="A15">
        <v>14</v>
      </c>
      <c r="B15">
        <v>30043.843000000001</v>
      </c>
      <c r="C15">
        <v>10</v>
      </c>
      <c r="D15">
        <f t="shared" si="0"/>
        <v>6.6569379955819894</v>
      </c>
      <c r="E15">
        <v>0</v>
      </c>
      <c r="F15">
        <f t="shared" si="1"/>
        <v>0</v>
      </c>
      <c r="G15" t="s">
        <v>72</v>
      </c>
    </row>
    <row r="16" spans="1:7" x14ac:dyDescent="0.3">
      <c r="A16">
        <v>15</v>
      </c>
      <c r="B16">
        <v>30944.252</v>
      </c>
      <c r="C16">
        <v>17</v>
      </c>
      <c r="D16">
        <f t="shared" si="0"/>
        <v>10.987501006648989</v>
      </c>
      <c r="E16">
        <v>0</v>
      </c>
      <c r="F16">
        <f t="shared" si="1"/>
        <v>0</v>
      </c>
      <c r="G16" t="s">
        <v>73</v>
      </c>
    </row>
    <row r="17" spans="1:7" x14ac:dyDescent="0.3">
      <c r="A17">
        <v>16</v>
      </c>
      <c r="B17">
        <v>29324.848000000002</v>
      </c>
      <c r="C17">
        <v>21</v>
      </c>
      <c r="D17">
        <f t="shared" si="0"/>
        <v>14.32232487615963</v>
      </c>
      <c r="E17">
        <v>0</v>
      </c>
      <c r="F17">
        <f t="shared" si="1"/>
        <v>0</v>
      </c>
      <c r="G17" t="s">
        <v>74</v>
      </c>
    </row>
    <row r="18" spans="1:7" x14ac:dyDescent="0.3">
      <c r="A18">
        <v>17</v>
      </c>
      <c r="B18">
        <v>25852.027999999998</v>
      </c>
      <c r="C18">
        <v>16</v>
      </c>
      <c r="D18">
        <f t="shared" si="0"/>
        <v>12.378139154112011</v>
      </c>
      <c r="E18">
        <v>0</v>
      </c>
      <c r="F18">
        <f t="shared" si="1"/>
        <v>0</v>
      </c>
      <c r="G18" t="s">
        <v>75</v>
      </c>
    </row>
    <row r="19" spans="1:7" x14ac:dyDescent="0.3">
      <c r="A19">
        <v>18</v>
      </c>
      <c r="B19">
        <v>26012.327000000001</v>
      </c>
      <c r="C19">
        <v>17</v>
      </c>
      <c r="D19">
        <f t="shared" si="0"/>
        <v>13.07072604461723</v>
      </c>
      <c r="E19">
        <v>0</v>
      </c>
      <c r="F19">
        <f t="shared" si="1"/>
        <v>0</v>
      </c>
      <c r="G19" t="s">
        <v>76</v>
      </c>
    </row>
    <row r="20" spans="1:7" x14ac:dyDescent="0.3">
      <c r="A20">
        <v>19</v>
      </c>
      <c r="B20">
        <v>29167.695</v>
      </c>
      <c r="C20">
        <v>24</v>
      </c>
      <c r="D20">
        <f t="shared" si="0"/>
        <v>16.45656264576272</v>
      </c>
      <c r="E20">
        <v>0</v>
      </c>
      <c r="F20">
        <f t="shared" si="1"/>
        <v>0</v>
      </c>
      <c r="G20" t="s">
        <v>77</v>
      </c>
    </row>
    <row r="21" spans="1:7" x14ac:dyDescent="0.3">
      <c r="A21">
        <v>20</v>
      </c>
      <c r="B21">
        <v>28434.528999999999</v>
      </c>
      <c r="C21">
        <v>15</v>
      </c>
      <c r="D21">
        <f t="shared" si="0"/>
        <v>10.550552815557452</v>
      </c>
      <c r="E21">
        <v>0</v>
      </c>
      <c r="F21">
        <f t="shared" si="1"/>
        <v>0</v>
      </c>
      <c r="G21" t="s">
        <v>78</v>
      </c>
    </row>
    <row r="22" spans="1:7" x14ac:dyDescent="0.3">
      <c r="D22" s="2">
        <f>AVERAGE(D2:D21)</f>
        <v>12.86678033214217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topLeftCell="A40" workbookViewId="0">
      <selection activeCell="J64" sqref="J64"/>
    </sheetView>
  </sheetViews>
  <sheetFormatPr baseColWidth="10" defaultColWidth="11.44140625" defaultRowHeight="14.4" x14ac:dyDescent="0.3"/>
  <sheetData>
    <row r="1" spans="1:11" x14ac:dyDescent="0.3">
      <c r="A1" t="s">
        <v>16</v>
      </c>
      <c r="B1" t="s">
        <v>1</v>
      </c>
      <c r="C1" t="s">
        <v>2</v>
      </c>
      <c r="E1" t="s">
        <v>3</v>
      </c>
      <c r="G1" t="s">
        <v>43</v>
      </c>
      <c r="I1" s="2" t="s">
        <v>111</v>
      </c>
      <c r="J1" s="2"/>
      <c r="K1" s="2"/>
    </row>
    <row r="2" spans="1:11" x14ac:dyDescent="0.3">
      <c r="A2">
        <v>1</v>
      </c>
      <c r="B2">
        <v>34304.277000000002</v>
      </c>
      <c r="C2">
        <v>4</v>
      </c>
      <c r="D2">
        <f t="shared" ref="D2:D33" si="0">20000*C2/B2</f>
        <v>2.3320707210940488</v>
      </c>
      <c r="E2">
        <v>29</v>
      </c>
      <c r="F2">
        <f>20000*E2/B2</f>
        <v>16.907512727931856</v>
      </c>
      <c r="G2" t="s">
        <v>79</v>
      </c>
    </row>
    <row r="3" spans="1:11" x14ac:dyDescent="0.3">
      <c r="A3">
        <v>2</v>
      </c>
      <c r="B3">
        <v>34315.822</v>
      </c>
      <c r="C3">
        <v>14</v>
      </c>
      <c r="D3">
        <f t="shared" si="0"/>
        <v>8.1595014684479938</v>
      </c>
      <c r="E3">
        <v>23</v>
      </c>
      <c r="F3">
        <f t="shared" ref="F3:F33" si="1">20000*E3/B3</f>
        <v>13.404895269593133</v>
      </c>
      <c r="G3" t="s">
        <v>80</v>
      </c>
    </row>
    <row r="4" spans="1:11" x14ac:dyDescent="0.3">
      <c r="A4">
        <v>3</v>
      </c>
      <c r="B4">
        <v>32526.992999999999</v>
      </c>
      <c r="C4">
        <v>8</v>
      </c>
      <c r="D4">
        <f t="shared" si="0"/>
        <v>4.918991435820705</v>
      </c>
      <c r="E4">
        <v>33</v>
      </c>
      <c r="F4">
        <f t="shared" si="1"/>
        <v>20.290839672760406</v>
      </c>
      <c r="G4" t="s">
        <v>81</v>
      </c>
    </row>
    <row r="5" spans="1:11" x14ac:dyDescent="0.3">
      <c r="A5">
        <v>4</v>
      </c>
      <c r="B5">
        <v>33749.637999999999</v>
      </c>
      <c r="C5">
        <v>11</v>
      </c>
      <c r="D5">
        <f t="shared" si="0"/>
        <v>6.5185884364152296</v>
      </c>
      <c r="E5">
        <v>16</v>
      </c>
      <c r="F5">
        <f t="shared" si="1"/>
        <v>9.4815831802403334</v>
      </c>
      <c r="G5" t="s">
        <v>82</v>
      </c>
    </row>
    <row r="6" spans="1:11" x14ac:dyDescent="0.3">
      <c r="A6">
        <v>5</v>
      </c>
      <c r="B6">
        <v>33332.339</v>
      </c>
      <c r="C6">
        <v>13</v>
      </c>
      <c r="D6">
        <f t="shared" si="0"/>
        <v>7.8002326809408729</v>
      </c>
      <c r="E6">
        <v>0</v>
      </c>
      <c r="F6">
        <f t="shared" si="1"/>
        <v>0</v>
      </c>
      <c r="G6" t="s">
        <v>83</v>
      </c>
    </row>
    <row r="7" spans="1:11" x14ac:dyDescent="0.3">
      <c r="A7">
        <v>6</v>
      </c>
      <c r="B7">
        <v>33464.843000000001</v>
      </c>
      <c r="C7">
        <v>13</v>
      </c>
      <c r="D7">
        <f t="shared" si="0"/>
        <v>7.7693476703297248</v>
      </c>
      <c r="E7">
        <v>0</v>
      </c>
      <c r="F7">
        <f t="shared" si="1"/>
        <v>0</v>
      </c>
      <c r="G7" t="s">
        <v>84</v>
      </c>
    </row>
    <row r="8" spans="1:11" x14ac:dyDescent="0.3">
      <c r="A8">
        <v>7</v>
      </c>
      <c r="B8">
        <v>34295.983</v>
      </c>
      <c r="C8">
        <v>21</v>
      </c>
      <c r="D8">
        <f t="shared" si="0"/>
        <v>12.246332172487955</v>
      </c>
      <c r="E8">
        <v>0</v>
      </c>
      <c r="F8">
        <f t="shared" si="1"/>
        <v>0</v>
      </c>
      <c r="G8" t="s">
        <v>85</v>
      </c>
    </row>
    <row r="9" spans="1:11" x14ac:dyDescent="0.3">
      <c r="A9">
        <v>8</v>
      </c>
      <c r="B9">
        <v>33122.271999999997</v>
      </c>
      <c r="C9">
        <v>10</v>
      </c>
      <c r="D9">
        <f t="shared" si="0"/>
        <v>6.038233126036765</v>
      </c>
      <c r="E9">
        <v>21</v>
      </c>
      <c r="F9">
        <f t="shared" si="1"/>
        <v>12.680289564677206</v>
      </c>
      <c r="G9" t="s">
        <v>86</v>
      </c>
    </row>
    <row r="10" spans="1:11" x14ac:dyDescent="0.3">
      <c r="A10">
        <v>9</v>
      </c>
      <c r="B10">
        <v>33729.330999999998</v>
      </c>
      <c r="C10">
        <v>20</v>
      </c>
      <c r="D10">
        <f t="shared" si="0"/>
        <v>11.859114549292425</v>
      </c>
      <c r="E10">
        <v>4</v>
      </c>
      <c r="F10">
        <f t="shared" si="1"/>
        <v>2.3718229098584849</v>
      </c>
      <c r="G10" t="s">
        <v>87</v>
      </c>
    </row>
    <row r="11" spans="1:11" x14ac:dyDescent="0.3">
      <c r="A11">
        <v>10</v>
      </c>
      <c r="B11">
        <v>33836.587</v>
      </c>
      <c r="C11">
        <v>8</v>
      </c>
      <c r="D11">
        <f t="shared" si="0"/>
        <v>4.7286093009321535</v>
      </c>
      <c r="E11">
        <v>11</v>
      </c>
      <c r="F11">
        <f t="shared" si="1"/>
        <v>6.5018377887817111</v>
      </c>
      <c r="G11" t="s">
        <v>88</v>
      </c>
    </row>
    <row r="12" spans="1:11" x14ac:dyDescent="0.3">
      <c r="A12">
        <v>11</v>
      </c>
      <c r="B12">
        <v>33433.875</v>
      </c>
      <c r="C12">
        <v>6</v>
      </c>
      <c r="D12">
        <f t="shared" si="0"/>
        <v>3.5891741534596275</v>
      </c>
      <c r="E12">
        <v>24</v>
      </c>
      <c r="F12">
        <f t="shared" si="1"/>
        <v>14.35669661383851</v>
      </c>
      <c r="G12" t="s">
        <v>89</v>
      </c>
    </row>
    <row r="13" spans="1:11" x14ac:dyDescent="0.3">
      <c r="A13">
        <v>12</v>
      </c>
      <c r="B13">
        <v>33063.925000000003</v>
      </c>
      <c r="C13">
        <v>10</v>
      </c>
      <c r="D13">
        <f t="shared" si="0"/>
        <v>6.0488886301308744</v>
      </c>
      <c r="E13">
        <v>0</v>
      </c>
      <c r="F13">
        <f t="shared" si="1"/>
        <v>0</v>
      </c>
      <c r="G13" t="s">
        <v>90</v>
      </c>
    </row>
    <row r="14" spans="1:11" x14ac:dyDescent="0.3">
      <c r="A14">
        <v>13</v>
      </c>
      <c r="B14">
        <v>34523.783000000003</v>
      </c>
      <c r="C14">
        <v>22</v>
      </c>
      <c r="D14">
        <f t="shared" si="0"/>
        <v>12.744837377757818</v>
      </c>
      <c r="E14">
        <v>12</v>
      </c>
      <c r="F14">
        <f t="shared" si="1"/>
        <v>6.9517294787769917</v>
      </c>
      <c r="G14" t="s">
        <v>91</v>
      </c>
    </row>
    <row r="15" spans="1:11" x14ac:dyDescent="0.3">
      <c r="A15">
        <v>14</v>
      </c>
      <c r="B15">
        <v>36230.108999999997</v>
      </c>
      <c r="C15">
        <v>20</v>
      </c>
      <c r="D15">
        <f t="shared" si="0"/>
        <v>11.040540893763252</v>
      </c>
      <c r="E15">
        <v>11</v>
      </c>
      <c r="F15">
        <f t="shared" si="1"/>
        <v>6.0722974915697883</v>
      </c>
      <c r="G15" t="s">
        <v>92</v>
      </c>
    </row>
    <row r="16" spans="1:11" x14ac:dyDescent="0.3">
      <c r="A16">
        <v>15</v>
      </c>
      <c r="B16">
        <v>34725.945</v>
      </c>
      <c r="C16">
        <v>17</v>
      </c>
      <c r="D16">
        <f t="shared" si="0"/>
        <v>9.7909502534776234</v>
      </c>
      <c r="E16">
        <v>7</v>
      </c>
      <c r="F16">
        <f t="shared" si="1"/>
        <v>4.0315677514319628</v>
      </c>
      <c r="G16" t="s">
        <v>93</v>
      </c>
    </row>
    <row r="17" spans="1:7" x14ac:dyDescent="0.3">
      <c r="A17">
        <v>16</v>
      </c>
      <c r="B17">
        <v>35027.718999999997</v>
      </c>
      <c r="C17">
        <v>11</v>
      </c>
      <c r="D17">
        <f t="shared" si="0"/>
        <v>6.2807401189897636</v>
      </c>
      <c r="E17">
        <v>18</v>
      </c>
      <c r="F17">
        <f t="shared" si="1"/>
        <v>10.277574740165068</v>
      </c>
      <c r="G17" t="s">
        <v>94</v>
      </c>
    </row>
    <row r="18" spans="1:7" x14ac:dyDescent="0.3">
      <c r="A18">
        <v>17</v>
      </c>
      <c r="B18">
        <v>33112.027999999998</v>
      </c>
      <c r="C18">
        <v>9</v>
      </c>
      <c r="D18">
        <f t="shared" si="0"/>
        <v>5.436091078444365</v>
      </c>
      <c r="E18">
        <v>7</v>
      </c>
      <c r="F18">
        <f t="shared" si="1"/>
        <v>4.2280708387900612</v>
      </c>
      <c r="G18" t="s">
        <v>95</v>
      </c>
    </row>
    <row r="19" spans="1:7" x14ac:dyDescent="0.3">
      <c r="A19">
        <v>18</v>
      </c>
      <c r="B19">
        <v>33567.938999999998</v>
      </c>
      <c r="C19">
        <v>8</v>
      </c>
      <c r="D19">
        <f t="shared" si="0"/>
        <v>4.7664528942333932</v>
      </c>
      <c r="E19">
        <v>5</v>
      </c>
      <c r="F19">
        <f t="shared" si="1"/>
        <v>2.9790330588958711</v>
      </c>
      <c r="G19" t="s">
        <v>96</v>
      </c>
    </row>
    <row r="20" spans="1:7" x14ac:dyDescent="0.3">
      <c r="A20">
        <v>19</v>
      </c>
      <c r="B20">
        <v>33874.523999999998</v>
      </c>
      <c r="C20">
        <v>14</v>
      </c>
      <c r="D20">
        <f t="shared" si="0"/>
        <v>8.2657988050252751</v>
      </c>
      <c r="E20">
        <v>0</v>
      </c>
      <c r="F20">
        <f t="shared" si="1"/>
        <v>0</v>
      </c>
      <c r="G20" t="s">
        <v>97</v>
      </c>
    </row>
    <row r="21" spans="1:7" x14ac:dyDescent="0.3">
      <c r="A21">
        <v>20</v>
      </c>
      <c r="B21">
        <v>32984.516000000003</v>
      </c>
      <c r="C21">
        <v>10</v>
      </c>
      <c r="D21">
        <f t="shared" si="0"/>
        <v>6.0634511053610725</v>
      </c>
      <c r="E21">
        <v>28</v>
      </c>
      <c r="F21">
        <f t="shared" si="1"/>
        <v>16.977663095011003</v>
      </c>
      <c r="G21" t="s">
        <v>98</v>
      </c>
    </row>
    <row r="22" spans="1:7" x14ac:dyDescent="0.3">
      <c r="A22">
        <v>21</v>
      </c>
      <c r="B22">
        <v>37053.891000000003</v>
      </c>
      <c r="C22">
        <v>9</v>
      </c>
      <c r="D22">
        <f t="shared" si="0"/>
        <v>4.8577894289158454</v>
      </c>
      <c r="E22">
        <v>7</v>
      </c>
      <c r="F22">
        <f t="shared" si="1"/>
        <v>3.7782806669345463</v>
      </c>
      <c r="G22" t="s">
        <v>99</v>
      </c>
    </row>
    <row r="23" spans="1:7" x14ac:dyDescent="0.3">
      <c r="A23">
        <v>22</v>
      </c>
      <c r="B23">
        <v>36150.934000000001</v>
      </c>
      <c r="C23">
        <v>11</v>
      </c>
      <c r="D23">
        <f t="shared" si="0"/>
        <v>6.0855965713085034</v>
      </c>
      <c r="E23">
        <v>13</v>
      </c>
      <c r="F23">
        <f t="shared" si="1"/>
        <v>7.1920686751827763</v>
      </c>
      <c r="G23" t="s">
        <v>100</v>
      </c>
    </row>
    <row r="24" spans="1:7" x14ac:dyDescent="0.3">
      <c r="A24">
        <v>23</v>
      </c>
      <c r="B24">
        <v>33597.321000000004</v>
      </c>
      <c r="C24">
        <v>12</v>
      </c>
      <c r="D24">
        <f t="shared" si="0"/>
        <v>7.1434267035755612</v>
      </c>
      <c r="E24">
        <v>17</v>
      </c>
      <c r="F24">
        <f t="shared" si="1"/>
        <v>10.119854496732044</v>
      </c>
      <c r="G24" t="s">
        <v>101</v>
      </c>
    </row>
    <row r="25" spans="1:7" x14ac:dyDescent="0.3">
      <c r="A25">
        <v>24</v>
      </c>
      <c r="B25">
        <v>35221.379000000001</v>
      </c>
      <c r="C25">
        <v>7</v>
      </c>
      <c r="D25">
        <f t="shared" si="0"/>
        <v>3.974858565304896</v>
      </c>
      <c r="E25">
        <v>9</v>
      </c>
      <c r="F25">
        <f t="shared" si="1"/>
        <v>5.1105324411062947</v>
      </c>
      <c r="G25" t="s">
        <v>102</v>
      </c>
    </row>
    <row r="26" spans="1:7" x14ac:dyDescent="0.3">
      <c r="A26">
        <v>25</v>
      </c>
      <c r="B26">
        <v>34935.464999999997</v>
      </c>
      <c r="C26">
        <v>11</v>
      </c>
      <c r="D26">
        <f t="shared" si="0"/>
        <v>6.2973256546034246</v>
      </c>
      <c r="E26">
        <v>12</v>
      </c>
      <c r="F26">
        <f t="shared" si="1"/>
        <v>6.8698098050219176</v>
      </c>
      <c r="G26" t="s">
        <v>103</v>
      </c>
    </row>
    <row r="27" spans="1:7" x14ac:dyDescent="0.3">
      <c r="A27">
        <v>26</v>
      </c>
      <c r="B27">
        <v>33428.180999999997</v>
      </c>
      <c r="C27">
        <v>20</v>
      </c>
      <c r="D27">
        <f t="shared" si="0"/>
        <v>11.965951721991694</v>
      </c>
      <c r="E27">
        <v>29</v>
      </c>
      <c r="F27">
        <f t="shared" si="1"/>
        <v>17.350629996887957</v>
      </c>
      <c r="G27" t="s">
        <v>104</v>
      </c>
    </row>
    <row r="28" spans="1:7" x14ac:dyDescent="0.3">
      <c r="A28">
        <v>27</v>
      </c>
      <c r="B28">
        <v>32424.52</v>
      </c>
      <c r="C28">
        <v>12</v>
      </c>
      <c r="D28">
        <f t="shared" si="0"/>
        <v>7.4018057938868482</v>
      </c>
      <c r="E28">
        <v>12</v>
      </c>
      <c r="F28">
        <f t="shared" si="1"/>
        <v>7.4018057938868482</v>
      </c>
      <c r="G28" t="s">
        <v>105</v>
      </c>
    </row>
    <row r="29" spans="1:7" x14ac:dyDescent="0.3">
      <c r="A29">
        <v>28</v>
      </c>
      <c r="B29">
        <v>30624.795999999998</v>
      </c>
      <c r="C29">
        <v>25</v>
      </c>
      <c r="D29">
        <f t="shared" si="0"/>
        <v>16.326639367654892</v>
      </c>
      <c r="E29">
        <v>32</v>
      </c>
      <c r="F29">
        <f t="shared" si="1"/>
        <v>20.89809839059826</v>
      </c>
      <c r="G29" t="s">
        <v>106</v>
      </c>
    </row>
    <row r="30" spans="1:7" x14ac:dyDescent="0.3">
      <c r="A30">
        <v>29</v>
      </c>
      <c r="B30">
        <v>32188.166000000001</v>
      </c>
      <c r="C30">
        <v>12</v>
      </c>
      <c r="D30">
        <f t="shared" si="0"/>
        <v>7.4561564023250035</v>
      </c>
      <c r="E30">
        <v>22</v>
      </c>
      <c r="F30">
        <f t="shared" si="1"/>
        <v>13.669620070929172</v>
      </c>
      <c r="G30" t="s">
        <v>107</v>
      </c>
    </row>
    <row r="31" spans="1:7" x14ac:dyDescent="0.3">
      <c r="A31">
        <v>30</v>
      </c>
      <c r="B31">
        <v>26170.911</v>
      </c>
      <c r="C31">
        <v>13</v>
      </c>
      <c r="D31">
        <f t="shared" si="0"/>
        <v>9.9346942871037243</v>
      </c>
      <c r="E31">
        <v>14</v>
      </c>
      <c r="F31">
        <f t="shared" si="1"/>
        <v>10.698901539957856</v>
      </c>
      <c r="G31" t="s">
        <v>108</v>
      </c>
    </row>
    <row r="32" spans="1:7" x14ac:dyDescent="0.3">
      <c r="A32">
        <v>31</v>
      </c>
      <c r="B32">
        <v>34865.625</v>
      </c>
      <c r="C32">
        <v>25</v>
      </c>
      <c r="D32">
        <f t="shared" si="0"/>
        <v>14.340772609124317</v>
      </c>
      <c r="E32">
        <v>0</v>
      </c>
      <c r="F32">
        <f t="shared" si="1"/>
        <v>0</v>
      </c>
      <c r="G32" t="s">
        <v>109</v>
      </c>
    </row>
    <row r="33" spans="1:10" x14ac:dyDescent="0.3">
      <c r="A33">
        <v>32</v>
      </c>
      <c r="B33">
        <v>30584.883999999998</v>
      </c>
      <c r="C33">
        <v>30</v>
      </c>
      <c r="D33">
        <f t="shared" si="0"/>
        <v>19.617533942584188</v>
      </c>
      <c r="E33">
        <v>13</v>
      </c>
      <c r="F33">
        <f t="shared" si="1"/>
        <v>8.5009313751198139</v>
      </c>
      <c r="G33" t="s">
        <v>110</v>
      </c>
    </row>
    <row r="34" spans="1:10" x14ac:dyDescent="0.3">
      <c r="A34">
        <v>33</v>
      </c>
    </row>
    <row r="38" spans="1:10" x14ac:dyDescent="0.3">
      <c r="A38" t="s">
        <v>16</v>
      </c>
      <c r="B38" t="s">
        <v>1</v>
      </c>
      <c r="C38" t="s">
        <v>2</v>
      </c>
      <c r="E38" t="s">
        <v>3</v>
      </c>
      <c r="G38" t="s">
        <v>112</v>
      </c>
      <c r="I38" s="1" t="s">
        <v>117</v>
      </c>
      <c r="J38" s="1"/>
    </row>
    <row r="39" spans="1:10" x14ac:dyDescent="0.3">
      <c r="A39">
        <v>1</v>
      </c>
      <c r="B39">
        <v>28828.452000000001</v>
      </c>
      <c r="C39">
        <v>21</v>
      </c>
      <c r="D39">
        <f>20000*C39/B39</f>
        <v>14.56894043426265</v>
      </c>
      <c r="E39">
        <v>16</v>
      </c>
      <c r="F39">
        <f>20000*E39/B39</f>
        <v>11.100145092771543</v>
      </c>
      <c r="G39" t="s">
        <v>113</v>
      </c>
    </row>
    <row r="40" spans="1:10" x14ac:dyDescent="0.3">
      <c r="A40">
        <v>2</v>
      </c>
      <c r="B40">
        <v>30525.261999999999</v>
      </c>
      <c r="C40">
        <v>14</v>
      </c>
      <c r="D40">
        <f>20000*C40/B40</f>
        <v>9.1727304420843296</v>
      </c>
      <c r="E40">
        <v>16</v>
      </c>
      <c r="F40">
        <f>20000*E40/B40</f>
        <v>10.483120505239235</v>
      </c>
      <c r="G40" t="s">
        <v>114</v>
      </c>
    </row>
    <row r="41" spans="1:10" x14ac:dyDescent="0.3">
      <c r="A41">
        <v>3</v>
      </c>
      <c r="B41">
        <v>33927.800999999999</v>
      </c>
      <c r="C41">
        <v>24</v>
      </c>
      <c r="D41">
        <f>20000*C41/B41</f>
        <v>14.147689677854453</v>
      </c>
      <c r="E41">
        <v>24</v>
      </c>
      <c r="F41">
        <f>20000*E41/B41</f>
        <v>14.147689677854453</v>
      </c>
      <c r="G41" t="s">
        <v>115</v>
      </c>
    </row>
    <row r="42" spans="1:10" x14ac:dyDescent="0.3">
      <c r="A42">
        <v>4</v>
      </c>
      <c r="B42">
        <v>34942.449999999997</v>
      </c>
      <c r="C42">
        <v>7</v>
      </c>
      <c r="D42">
        <f>20000*C42/B42</f>
        <v>4.0065879753709313</v>
      </c>
      <c r="E42">
        <v>19</v>
      </c>
      <c r="F42">
        <f>20000*E42/B42</f>
        <v>10.875024504578244</v>
      </c>
      <c r="G42" t="s">
        <v>116</v>
      </c>
    </row>
    <row r="46" spans="1:10" x14ac:dyDescent="0.3">
      <c r="A46" t="s">
        <v>16</v>
      </c>
      <c r="B46" t="s">
        <v>1</v>
      </c>
      <c r="C46" t="s">
        <v>2</v>
      </c>
      <c r="E46" t="s">
        <v>3</v>
      </c>
      <c r="G46" t="s">
        <v>43</v>
      </c>
      <c r="I46" s="1">
        <v>27042021</v>
      </c>
    </row>
    <row r="47" spans="1:10" x14ac:dyDescent="0.3">
      <c r="A47">
        <v>1</v>
      </c>
      <c r="B47">
        <v>35633.607000000004</v>
      </c>
      <c r="C47">
        <v>30</v>
      </c>
      <c r="D47">
        <f t="shared" ref="D47:D56" si="2">20000*C47/B47</f>
        <v>16.838037193371974</v>
      </c>
      <c r="E47">
        <v>4</v>
      </c>
      <c r="F47">
        <f t="shared" ref="F47:F56" si="3">20000*E47/B47</f>
        <v>2.2450716257829297</v>
      </c>
      <c r="G47" t="s">
        <v>126</v>
      </c>
    </row>
    <row r="48" spans="1:10" x14ac:dyDescent="0.3">
      <c r="A48">
        <v>2</v>
      </c>
      <c r="B48">
        <v>32726.269</v>
      </c>
      <c r="C48">
        <v>20</v>
      </c>
      <c r="D48">
        <f t="shared" si="2"/>
        <v>12.222597082484411</v>
      </c>
      <c r="E48">
        <v>4</v>
      </c>
      <c r="F48">
        <f t="shared" si="3"/>
        <v>2.444519416496882</v>
      </c>
      <c r="G48" t="s">
        <v>127</v>
      </c>
    </row>
    <row r="49" spans="1:7" x14ac:dyDescent="0.3">
      <c r="A49">
        <v>3</v>
      </c>
      <c r="B49">
        <v>31640.677</v>
      </c>
      <c r="C49">
        <v>32</v>
      </c>
      <c r="D49">
        <f t="shared" si="2"/>
        <v>20.227127251417535</v>
      </c>
      <c r="E49">
        <v>29</v>
      </c>
      <c r="F49">
        <f t="shared" si="3"/>
        <v>18.330834071597142</v>
      </c>
      <c r="G49" t="s">
        <v>128</v>
      </c>
    </row>
    <row r="50" spans="1:7" x14ac:dyDescent="0.3">
      <c r="A50">
        <v>4</v>
      </c>
      <c r="B50">
        <v>30554.513999999999</v>
      </c>
      <c r="C50">
        <v>16</v>
      </c>
      <c r="D50">
        <f t="shared" si="2"/>
        <v>10.473084271607135</v>
      </c>
      <c r="E50">
        <v>12</v>
      </c>
      <c r="F50">
        <f t="shared" si="3"/>
        <v>7.8548132037053513</v>
      </c>
      <c r="G50" t="s">
        <v>129</v>
      </c>
    </row>
    <row r="51" spans="1:7" x14ac:dyDescent="0.3">
      <c r="A51">
        <v>5</v>
      </c>
      <c r="B51">
        <v>34072.682000000001</v>
      </c>
      <c r="C51">
        <v>25</v>
      </c>
      <c r="D51">
        <f t="shared" si="2"/>
        <v>14.674512561118611</v>
      </c>
      <c r="E51">
        <v>1</v>
      </c>
      <c r="F51">
        <f t="shared" si="3"/>
        <v>0.58698050244474442</v>
      </c>
      <c r="G51" t="s">
        <v>130</v>
      </c>
    </row>
    <row r="52" spans="1:7" x14ac:dyDescent="0.3">
      <c r="A52">
        <v>6</v>
      </c>
      <c r="B52">
        <v>34669.35</v>
      </c>
      <c r="C52">
        <v>10</v>
      </c>
      <c r="D52">
        <f t="shared" si="2"/>
        <v>5.7687842431427185</v>
      </c>
      <c r="E52">
        <v>24</v>
      </c>
      <c r="F52">
        <f t="shared" si="3"/>
        <v>13.845082183542525</v>
      </c>
      <c r="G52" t="s">
        <v>131</v>
      </c>
    </row>
    <row r="53" spans="1:7" x14ac:dyDescent="0.3">
      <c r="A53">
        <v>7</v>
      </c>
      <c r="B53">
        <v>33449.32</v>
      </c>
      <c r="C53">
        <v>24</v>
      </c>
      <c r="D53">
        <f t="shared" si="2"/>
        <v>14.350067505109221</v>
      </c>
      <c r="E53">
        <v>0</v>
      </c>
      <c r="F53">
        <f t="shared" si="3"/>
        <v>0</v>
      </c>
      <c r="G53" t="s">
        <v>132</v>
      </c>
    </row>
    <row r="54" spans="1:7" x14ac:dyDescent="0.3">
      <c r="A54">
        <v>8</v>
      </c>
      <c r="B54">
        <v>33279.036</v>
      </c>
      <c r="C54">
        <v>14</v>
      </c>
      <c r="D54">
        <f t="shared" si="2"/>
        <v>8.4137052527603267</v>
      </c>
      <c r="E54">
        <v>30</v>
      </c>
      <c r="F54">
        <f t="shared" si="3"/>
        <v>18.029368398772128</v>
      </c>
      <c r="G54" t="s">
        <v>58</v>
      </c>
    </row>
    <row r="55" spans="1:7" x14ac:dyDescent="0.3">
      <c r="A55">
        <v>9</v>
      </c>
      <c r="B55">
        <v>32831.445</v>
      </c>
      <c r="C55">
        <v>14</v>
      </c>
      <c r="D55">
        <f t="shared" si="2"/>
        <v>8.5284092734876573</v>
      </c>
      <c r="E55">
        <v>19</v>
      </c>
      <c r="F55">
        <f t="shared" si="3"/>
        <v>11.574269728304678</v>
      </c>
      <c r="G55" t="s">
        <v>59</v>
      </c>
    </row>
    <row r="56" spans="1:7" x14ac:dyDescent="0.3">
      <c r="A56">
        <v>10</v>
      </c>
      <c r="B56">
        <v>32272.773000000001</v>
      </c>
      <c r="C56">
        <v>30</v>
      </c>
      <c r="D56">
        <f t="shared" si="2"/>
        <v>18.591522953419588</v>
      </c>
      <c r="E56">
        <v>2</v>
      </c>
      <c r="F56">
        <f t="shared" si="3"/>
        <v>1.2394348635613059</v>
      </c>
      <c r="G56" t="s">
        <v>133</v>
      </c>
    </row>
    <row r="74" spans="1:9" x14ac:dyDescent="0.3">
      <c r="A74" t="s">
        <v>16</v>
      </c>
      <c r="B74" t="s">
        <v>1</v>
      </c>
      <c r="C74" t="s">
        <v>2</v>
      </c>
      <c r="E74" t="s">
        <v>3</v>
      </c>
      <c r="G74" t="s">
        <v>43</v>
      </c>
      <c r="I74" s="2">
        <v>6042021</v>
      </c>
    </row>
    <row r="75" spans="1:9" x14ac:dyDescent="0.3">
      <c r="A75">
        <v>1</v>
      </c>
      <c r="B75">
        <v>34098.449000000001</v>
      </c>
      <c r="C75">
        <v>11</v>
      </c>
      <c r="D75">
        <f t="shared" ref="D75:D83" si="4">20000*C75/B75</f>
        <v>6.451906360902222</v>
      </c>
      <c r="E75">
        <v>20</v>
      </c>
      <c r="F75">
        <f t="shared" ref="F75:F83" si="5">20000*E75/B75</f>
        <v>11.73073883800404</v>
      </c>
      <c r="G75" t="s">
        <v>118</v>
      </c>
    </row>
    <row r="76" spans="1:9" x14ac:dyDescent="0.3">
      <c r="A76">
        <v>2</v>
      </c>
      <c r="B76">
        <v>35632.411</v>
      </c>
      <c r="C76">
        <v>21</v>
      </c>
      <c r="D76">
        <f t="shared" si="4"/>
        <v>11.78702165284297</v>
      </c>
      <c r="E76">
        <v>20</v>
      </c>
      <c r="F76">
        <f t="shared" si="5"/>
        <v>11.225734907469494</v>
      </c>
      <c r="G76" t="s">
        <v>119</v>
      </c>
    </row>
    <row r="77" spans="1:9" x14ac:dyDescent="0.3">
      <c r="A77">
        <v>3</v>
      </c>
      <c r="B77">
        <v>33952.866000000002</v>
      </c>
      <c r="C77">
        <v>21</v>
      </c>
      <c r="D77">
        <f t="shared" si="4"/>
        <v>12.370089759138448</v>
      </c>
      <c r="E77">
        <v>4</v>
      </c>
      <c r="F77">
        <f t="shared" si="5"/>
        <v>2.356207573169228</v>
      </c>
      <c r="G77" t="s">
        <v>67</v>
      </c>
    </row>
    <row r="78" spans="1:9" x14ac:dyDescent="0.3">
      <c r="A78">
        <v>4</v>
      </c>
      <c r="B78">
        <v>32307.591</v>
      </c>
      <c r="C78">
        <v>9</v>
      </c>
      <c r="D78">
        <f t="shared" si="4"/>
        <v>5.5714460418915168</v>
      </c>
      <c r="E78">
        <v>10</v>
      </c>
      <c r="F78">
        <f t="shared" si="5"/>
        <v>6.1904956021016853</v>
      </c>
      <c r="G78" t="s">
        <v>120</v>
      </c>
    </row>
    <row r="79" spans="1:9" x14ac:dyDescent="0.3">
      <c r="A79">
        <v>5</v>
      </c>
      <c r="B79">
        <v>33757.464999999997</v>
      </c>
      <c r="C79">
        <v>13</v>
      </c>
      <c r="D79">
        <f t="shared" si="4"/>
        <v>7.7020001353774648</v>
      </c>
      <c r="E79">
        <v>7</v>
      </c>
      <c r="F79">
        <f t="shared" si="5"/>
        <v>4.1472308421263273</v>
      </c>
      <c r="G79" t="s">
        <v>121</v>
      </c>
    </row>
    <row r="80" spans="1:9" x14ac:dyDescent="0.3">
      <c r="A80">
        <v>6</v>
      </c>
      <c r="B80">
        <v>32562.615000000002</v>
      </c>
      <c r="C80">
        <v>17</v>
      </c>
      <c r="D80">
        <f t="shared" si="4"/>
        <v>10.441421857550445</v>
      </c>
      <c r="E80">
        <v>2</v>
      </c>
      <c r="F80">
        <f t="shared" si="5"/>
        <v>1.228402571476523</v>
      </c>
      <c r="G80" t="s">
        <v>122</v>
      </c>
    </row>
    <row r="81" spans="1:7" x14ac:dyDescent="0.3">
      <c r="A81">
        <v>7</v>
      </c>
      <c r="B81">
        <v>33246.612000000001</v>
      </c>
      <c r="C81">
        <v>25</v>
      </c>
      <c r="D81">
        <f t="shared" si="4"/>
        <v>15.039126392788534</v>
      </c>
      <c r="E81">
        <v>18</v>
      </c>
      <c r="F81">
        <f t="shared" si="5"/>
        <v>10.828171002807744</v>
      </c>
      <c r="G81" t="s">
        <v>123</v>
      </c>
    </row>
    <row r="82" spans="1:7" x14ac:dyDescent="0.3">
      <c r="A82">
        <v>8</v>
      </c>
      <c r="B82">
        <v>31049.245999999999</v>
      </c>
      <c r="C82">
        <v>10</v>
      </c>
      <c r="D82">
        <f t="shared" si="4"/>
        <v>6.4413802512305773</v>
      </c>
      <c r="E82">
        <v>17</v>
      </c>
      <c r="F82">
        <f t="shared" si="5"/>
        <v>10.950346427091981</v>
      </c>
      <c r="G82" t="s">
        <v>124</v>
      </c>
    </row>
    <row r="83" spans="1:7" x14ac:dyDescent="0.3">
      <c r="A83">
        <v>9</v>
      </c>
      <c r="B83">
        <v>33470.536999999997</v>
      </c>
      <c r="C83">
        <v>6</v>
      </c>
      <c r="D83">
        <f t="shared" si="4"/>
        <v>3.5852427464787917</v>
      </c>
      <c r="E83">
        <v>18</v>
      </c>
      <c r="F83">
        <f t="shared" si="5"/>
        <v>10.755728239436374</v>
      </c>
      <c r="G83" t="s">
        <v>125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H17" sqref="H17"/>
    </sheetView>
  </sheetViews>
  <sheetFormatPr baseColWidth="10" defaultColWidth="11.44140625" defaultRowHeight="14.4" x14ac:dyDescent="0.3"/>
  <sheetData>
    <row r="1" spans="1:7" x14ac:dyDescent="0.3">
      <c r="A1" t="s">
        <v>16</v>
      </c>
      <c r="B1" t="s">
        <v>1</v>
      </c>
      <c r="C1" t="s">
        <v>2</v>
      </c>
      <c r="E1" t="s">
        <v>3</v>
      </c>
    </row>
    <row r="2" spans="1:7" x14ac:dyDescent="0.3">
      <c r="A2">
        <v>1</v>
      </c>
      <c r="B2">
        <v>34553.137999999999</v>
      </c>
      <c r="C2">
        <v>16</v>
      </c>
      <c r="D2">
        <f>20000*C2/B2</f>
        <v>9.2610980802959197</v>
      </c>
      <c r="E2">
        <v>12</v>
      </c>
      <c r="F2">
        <f>20000*E2/B2</f>
        <v>6.9458235602219398</v>
      </c>
      <c r="G2" t="s">
        <v>134</v>
      </c>
    </row>
    <row r="3" spans="1:7" x14ac:dyDescent="0.3">
      <c r="A3">
        <v>2</v>
      </c>
      <c r="B3">
        <v>33800.601000000002</v>
      </c>
      <c r="C3">
        <v>4</v>
      </c>
      <c r="D3">
        <f t="shared" ref="D3:D15" si="0">20000*C3/B3</f>
        <v>2.3668218207125959</v>
      </c>
      <c r="E3">
        <v>12</v>
      </c>
      <c r="F3">
        <f t="shared" ref="F3:F15" si="1">20000*E3/B3</f>
        <v>7.1004654621377883</v>
      </c>
      <c r="G3" t="s">
        <v>135</v>
      </c>
    </row>
    <row r="4" spans="1:7" x14ac:dyDescent="0.3">
      <c r="A4">
        <v>3</v>
      </c>
      <c r="B4">
        <v>33438.919000000002</v>
      </c>
      <c r="C4">
        <v>11</v>
      </c>
      <c r="D4">
        <f t="shared" si="0"/>
        <v>6.5791600500004197</v>
      </c>
      <c r="E4">
        <v>8</v>
      </c>
      <c r="F4">
        <f t="shared" si="1"/>
        <v>4.784843672727578</v>
      </c>
      <c r="G4" t="s">
        <v>136</v>
      </c>
    </row>
    <row r="5" spans="1:7" x14ac:dyDescent="0.3">
      <c r="A5">
        <v>4</v>
      </c>
      <c r="B5">
        <v>35403.910000000003</v>
      </c>
      <c r="C5">
        <v>14</v>
      </c>
      <c r="D5">
        <f t="shared" si="0"/>
        <v>7.9087309847980061</v>
      </c>
      <c r="E5">
        <v>17</v>
      </c>
      <c r="F5">
        <f t="shared" si="1"/>
        <v>9.6034590529690078</v>
      </c>
      <c r="G5" t="s">
        <v>137</v>
      </c>
    </row>
    <row r="6" spans="1:7" x14ac:dyDescent="0.3">
      <c r="A6">
        <v>5</v>
      </c>
      <c r="B6">
        <v>33979.908000000003</v>
      </c>
      <c r="C6">
        <v>7</v>
      </c>
      <c r="D6">
        <f t="shared" si="0"/>
        <v>4.1200817848005942</v>
      </c>
      <c r="E6">
        <v>28</v>
      </c>
      <c r="F6">
        <f t="shared" si="1"/>
        <v>16.480327139202377</v>
      </c>
      <c r="G6" t="s">
        <v>10</v>
      </c>
    </row>
    <row r="7" spans="1:7" x14ac:dyDescent="0.3">
      <c r="A7">
        <v>6</v>
      </c>
      <c r="B7">
        <v>33810.767999999996</v>
      </c>
      <c r="C7">
        <v>16</v>
      </c>
      <c r="D7">
        <f t="shared" si="0"/>
        <v>9.4644404409861398</v>
      </c>
      <c r="E7">
        <v>30</v>
      </c>
      <c r="F7">
        <f t="shared" si="1"/>
        <v>17.745825826849011</v>
      </c>
      <c r="G7" t="s">
        <v>11</v>
      </c>
    </row>
    <row r="8" spans="1:7" x14ac:dyDescent="0.3">
      <c r="A8">
        <v>7</v>
      </c>
      <c r="B8">
        <v>35496.995000000003</v>
      </c>
      <c r="C8">
        <v>19</v>
      </c>
      <c r="D8">
        <f t="shared" si="0"/>
        <v>10.705131518879274</v>
      </c>
      <c r="E8">
        <v>16</v>
      </c>
      <c r="F8">
        <f t="shared" si="1"/>
        <v>9.0148475948457047</v>
      </c>
      <c r="G8" t="s">
        <v>138</v>
      </c>
    </row>
    <row r="9" spans="1:7" x14ac:dyDescent="0.3">
      <c r="A9">
        <v>8</v>
      </c>
      <c r="B9">
        <v>34764.192999999999</v>
      </c>
      <c r="C9">
        <v>10</v>
      </c>
      <c r="D9">
        <f t="shared" si="0"/>
        <v>5.7530459573734385</v>
      </c>
      <c r="E9">
        <v>22</v>
      </c>
      <c r="F9">
        <f t="shared" si="1"/>
        <v>12.656701106221565</v>
      </c>
      <c r="G9" t="s">
        <v>139</v>
      </c>
    </row>
    <row r="10" spans="1:7" x14ac:dyDescent="0.3">
      <c r="A10">
        <v>9</v>
      </c>
      <c r="B10">
        <v>32702.321</v>
      </c>
      <c r="C10">
        <v>14</v>
      </c>
      <c r="D10">
        <f t="shared" si="0"/>
        <v>8.5620834068627723</v>
      </c>
      <c r="E10">
        <v>12</v>
      </c>
      <c r="F10">
        <f t="shared" si="1"/>
        <v>7.3389286344538052</v>
      </c>
      <c r="G10" t="s">
        <v>74</v>
      </c>
    </row>
    <row r="11" spans="1:7" x14ac:dyDescent="0.3">
      <c r="A11">
        <v>10</v>
      </c>
      <c r="B11">
        <v>32470.517</v>
      </c>
      <c r="C11">
        <v>14</v>
      </c>
      <c r="D11">
        <f t="shared" si="0"/>
        <v>8.6232073237392548</v>
      </c>
      <c r="E11">
        <v>15</v>
      </c>
      <c r="F11">
        <f t="shared" si="1"/>
        <v>9.2391507040063452</v>
      </c>
      <c r="G11" t="s">
        <v>76</v>
      </c>
    </row>
    <row r="12" spans="1:7" x14ac:dyDescent="0.3">
      <c r="A12">
        <v>11</v>
      </c>
      <c r="B12">
        <v>30727.945</v>
      </c>
      <c r="C12">
        <v>13</v>
      </c>
      <c r="D12">
        <f t="shared" si="0"/>
        <v>8.461353338142203</v>
      </c>
      <c r="E12">
        <v>15</v>
      </c>
      <c r="F12">
        <f t="shared" si="1"/>
        <v>9.7631000055486954</v>
      </c>
      <c r="G12" t="s">
        <v>77</v>
      </c>
    </row>
    <row r="13" spans="1:7" x14ac:dyDescent="0.3">
      <c r="A13">
        <v>12</v>
      </c>
      <c r="B13">
        <v>29792.252</v>
      </c>
      <c r="C13">
        <v>38</v>
      </c>
      <c r="D13">
        <f t="shared" si="0"/>
        <v>25.509988301656417</v>
      </c>
      <c r="E13">
        <v>3</v>
      </c>
      <c r="F13">
        <f t="shared" si="1"/>
        <v>2.0139464448676119</v>
      </c>
      <c r="G13" t="s">
        <v>78</v>
      </c>
    </row>
    <row r="14" spans="1:7" x14ac:dyDescent="0.3">
      <c r="A14">
        <v>13</v>
      </c>
      <c r="B14">
        <v>31863.043000000001</v>
      </c>
      <c r="C14">
        <v>25</v>
      </c>
      <c r="D14">
        <f t="shared" si="0"/>
        <v>15.692160977845084</v>
      </c>
      <c r="E14">
        <v>12</v>
      </c>
      <c r="F14">
        <f t="shared" si="1"/>
        <v>7.5322372693656403</v>
      </c>
      <c r="G14" t="s">
        <v>140</v>
      </c>
    </row>
    <row r="15" spans="1:7" x14ac:dyDescent="0.3">
      <c r="A15">
        <v>14</v>
      </c>
      <c r="B15">
        <v>32092.741000000002</v>
      </c>
      <c r="C15">
        <v>11</v>
      </c>
      <c r="D15">
        <f t="shared" si="0"/>
        <v>6.8551327541639395</v>
      </c>
      <c r="E15">
        <v>35</v>
      </c>
      <c r="F15">
        <f t="shared" si="1"/>
        <v>21.811786035976173</v>
      </c>
      <c r="G15" t="s">
        <v>141</v>
      </c>
    </row>
    <row r="16" spans="1:7" x14ac:dyDescent="0.3">
      <c r="A16">
        <v>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6"/>
  <sheetViews>
    <sheetView topLeftCell="A46" workbookViewId="0">
      <selection activeCell="S64" sqref="S64"/>
    </sheetView>
  </sheetViews>
  <sheetFormatPr baseColWidth="10" defaultColWidth="9.109375" defaultRowHeight="14.4" x14ac:dyDescent="0.3"/>
  <sheetData>
    <row r="1" spans="1:19" x14ac:dyDescent="0.3">
      <c r="C1" t="s">
        <v>142</v>
      </c>
      <c r="G1" t="s">
        <v>143</v>
      </c>
      <c r="L1" t="s">
        <v>144</v>
      </c>
      <c r="Q1" t="s">
        <v>145</v>
      </c>
    </row>
    <row r="2" spans="1:19" x14ac:dyDescent="0.3">
      <c r="A2" t="s">
        <v>2</v>
      </c>
      <c r="C2" t="s">
        <v>3</v>
      </c>
      <c r="G2">
        <f>'con 3j 4d22'!D2</f>
        <v>12.203360707912074</v>
      </c>
      <c r="H2">
        <f t="shared" ref="H2:H21" si="0">G2</f>
        <v>12.203360707912074</v>
      </c>
      <c r="I2">
        <f>'con 3j 4d22'!F2</f>
        <v>0</v>
      </c>
      <c r="L2">
        <f>'con 3j delfin '!D2</f>
        <v>2.3320707210940488</v>
      </c>
      <c r="M2">
        <f t="shared" ref="M2:M31" si="1">L2</f>
        <v>2.3320707210940488</v>
      </c>
      <c r="N2">
        <f>'con 3j delfin '!F2</f>
        <v>16.907512727931856</v>
      </c>
      <c r="Q2">
        <f>'con 3j cristaux'!D2</f>
        <v>9.2610980802959197</v>
      </c>
      <c r="S2">
        <f>'con 3j cristaux'!F2</f>
        <v>6.9458235602219398</v>
      </c>
    </row>
    <row r="3" spans="1:19" x14ac:dyDescent="0.3">
      <c r="A3">
        <f>'con 3j eau '!D2</f>
        <v>4.028539323579472</v>
      </c>
      <c r="B3">
        <f t="shared" ref="B3:B31" si="2">A3</f>
        <v>4.028539323579472</v>
      </c>
      <c r="C3">
        <f>'con 3j eau '!F2</f>
        <v>0</v>
      </c>
      <c r="G3">
        <f>'con 3j 4d22'!D3</f>
        <v>13.745993043027957</v>
      </c>
      <c r="H3">
        <f t="shared" si="0"/>
        <v>13.745993043027957</v>
      </c>
      <c r="I3">
        <f>'con 3j 4d22'!F3</f>
        <v>0</v>
      </c>
      <c r="L3">
        <f>'con 3j delfin '!D3</f>
        <v>8.1595014684479938</v>
      </c>
      <c r="M3">
        <f t="shared" si="1"/>
        <v>8.1595014684479938</v>
      </c>
      <c r="N3">
        <f>'con 3j delfin '!F3</f>
        <v>13.404895269593133</v>
      </c>
      <c r="Q3">
        <f>'con 3j cristaux'!D3</f>
        <v>2.3668218207125959</v>
      </c>
      <c r="S3">
        <f>'con 3j cristaux'!F3</f>
        <v>7.1004654621377883</v>
      </c>
    </row>
    <row r="4" spans="1:19" x14ac:dyDescent="0.3">
      <c r="A4">
        <f>'con 3j eau '!D3</f>
        <v>5.4198205003626461</v>
      </c>
      <c r="B4">
        <f t="shared" si="2"/>
        <v>5.4198205003626461</v>
      </c>
      <c r="C4">
        <f>'con 3j eau '!F3</f>
        <v>0</v>
      </c>
      <c r="G4">
        <f>'con 3j 4d22'!D4</f>
        <v>12.158300464127922</v>
      </c>
      <c r="H4">
        <f t="shared" si="0"/>
        <v>12.158300464127922</v>
      </c>
      <c r="I4">
        <f>'con 3j 4d22'!F4</f>
        <v>0</v>
      </c>
      <c r="L4">
        <f>'con 3j delfin '!D4</f>
        <v>4.918991435820705</v>
      </c>
      <c r="M4">
        <f t="shared" si="1"/>
        <v>4.918991435820705</v>
      </c>
      <c r="N4">
        <f>'con 3j delfin '!F4</f>
        <v>20.290839672760406</v>
      </c>
      <c r="Q4">
        <f>'con 3j cristaux'!D4</f>
        <v>6.5791600500004197</v>
      </c>
      <c r="S4">
        <f>'con 3j cristaux'!F4</f>
        <v>4.784843672727578</v>
      </c>
    </row>
    <row r="5" spans="1:19" x14ac:dyDescent="0.3">
      <c r="A5">
        <f>'con 3j eau '!D4</f>
        <v>6.4268732107913626</v>
      </c>
      <c r="B5">
        <f t="shared" si="2"/>
        <v>6.4268732107913626</v>
      </c>
      <c r="C5">
        <f>'con 3j eau '!F4</f>
        <v>0</v>
      </c>
      <c r="G5">
        <f>'con 3j 4d22'!D5</f>
        <v>9.5109295738847948</v>
      </c>
      <c r="H5">
        <f t="shared" si="0"/>
        <v>9.5109295738847948</v>
      </c>
      <c r="I5">
        <f>'con 3j 4d22'!F5</f>
        <v>2.9721654918389984</v>
      </c>
      <c r="L5">
        <f>'con 3j delfin '!D5</f>
        <v>6.5185884364152296</v>
      </c>
      <c r="M5">
        <f t="shared" si="1"/>
        <v>6.5185884364152296</v>
      </c>
      <c r="N5">
        <f>'con 3j delfin '!F5</f>
        <v>9.4815831802403334</v>
      </c>
      <c r="Q5">
        <f>'con 3j cristaux'!D5</f>
        <v>7.9087309847980061</v>
      </c>
      <c r="S5">
        <f>'con 3j cristaux'!F5</f>
        <v>9.6034590529690078</v>
      </c>
    </row>
    <row r="6" spans="1:19" x14ac:dyDescent="0.3">
      <c r="A6">
        <f>'con 3j eau '!D5</f>
        <v>9.0390668144898427</v>
      </c>
      <c r="B6">
        <f t="shared" si="2"/>
        <v>9.0390668144898427</v>
      </c>
      <c r="C6">
        <f>'con 3j eau '!F5</f>
        <v>0</v>
      </c>
      <c r="G6">
        <f>'con 3j 4d22'!D6</f>
        <v>18.349604080184598</v>
      </c>
      <c r="I6">
        <f>'con 3j 4d22'!F6</f>
        <v>0</v>
      </c>
      <c r="L6">
        <f>'con 3j delfin '!D6</f>
        <v>7.8002326809408729</v>
      </c>
      <c r="M6">
        <f t="shared" si="1"/>
        <v>7.8002326809408729</v>
      </c>
      <c r="N6">
        <f>'con 3j delfin '!F6</f>
        <v>0</v>
      </c>
      <c r="Q6">
        <f>'con 3j cristaux'!D6</f>
        <v>4.1200817848005942</v>
      </c>
      <c r="S6">
        <f>'con 3j cristaux'!F6</f>
        <v>16.480327139202377</v>
      </c>
    </row>
    <row r="7" spans="1:19" x14ac:dyDescent="0.3">
      <c r="A7">
        <f>'con 3j eau '!D6</f>
        <v>10.153242288612482</v>
      </c>
      <c r="B7">
        <f t="shared" si="2"/>
        <v>10.153242288612482</v>
      </c>
      <c r="C7">
        <f>'con 3j eau '!F6</f>
        <v>0</v>
      </c>
      <c r="G7">
        <f>'con 3j 4d22'!D7</f>
        <v>15.781451867498108</v>
      </c>
      <c r="I7">
        <f>'con 3j 4d22'!F7</f>
        <v>1.3723001623911397</v>
      </c>
      <c r="L7">
        <f>'con 3j delfin '!D7</f>
        <v>7.7693476703297248</v>
      </c>
      <c r="M7">
        <f t="shared" si="1"/>
        <v>7.7693476703297248</v>
      </c>
      <c r="N7">
        <f>'con 3j delfin '!F7</f>
        <v>0</v>
      </c>
      <c r="Q7">
        <f>'con 3j cristaux'!D7</f>
        <v>9.4644404409861398</v>
      </c>
      <c r="S7">
        <f>'con 3j cristaux'!F7</f>
        <v>17.745825826849011</v>
      </c>
    </row>
    <row r="8" spans="1:19" x14ac:dyDescent="0.3">
      <c r="A8">
        <f>'con 3j eau '!D7</f>
        <v>12.857188775674199</v>
      </c>
      <c r="C8">
        <f>'con 3j eau '!F7</f>
        <v>0.64285943878370999</v>
      </c>
      <c r="G8">
        <f>'con 3j 4d22'!D8</f>
        <v>13.664255515615558</v>
      </c>
      <c r="I8">
        <f>'con 3j 4d22'!F8</f>
        <v>0.62110252343707084</v>
      </c>
      <c r="L8">
        <f>'con 3j delfin '!D8</f>
        <v>12.246332172487955</v>
      </c>
      <c r="N8">
        <f>'con 3j delfin '!F8</f>
        <v>0</v>
      </c>
      <c r="Q8">
        <f>'con 3j cristaux'!D8</f>
        <v>10.705131518879274</v>
      </c>
      <c r="S8">
        <f>'con 3j cristaux'!F8</f>
        <v>9.0148475948457047</v>
      </c>
    </row>
    <row r="9" spans="1:19" x14ac:dyDescent="0.3">
      <c r="A9">
        <f>'con 3j eau '!D8</f>
        <v>9.6187745805662619</v>
      </c>
      <c r="B9">
        <f t="shared" si="2"/>
        <v>9.6187745805662619</v>
      </c>
      <c r="C9">
        <f>'con 3j eau '!F8</f>
        <v>0</v>
      </c>
      <c r="G9">
        <f>'con 3j 4d22'!D9</f>
        <v>11.862967540310958</v>
      </c>
      <c r="H9">
        <f t="shared" si="0"/>
        <v>11.862967540310958</v>
      </c>
      <c r="I9">
        <f>'con 3j 4d22'!F9</f>
        <v>0</v>
      </c>
      <c r="L9">
        <f>'con 3j delfin '!D9</f>
        <v>6.038233126036765</v>
      </c>
      <c r="M9">
        <f t="shared" si="1"/>
        <v>6.038233126036765</v>
      </c>
      <c r="N9">
        <f>'con 3j delfin '!F9</f>
        <v>12.680289564677206</v>
      </c>
      <c r="Q9">
        <f>'con 3j cristaux'!D9</f>
        <v>5.7530459573734385</v>
      </c>
      <c r="S9">
        <f>'con 3j cristaux'!F9</f>
        <v>12.656701106221565</v>
      </c>
    </row>
    <row r="10" spans="1:19" x14ac:dyDescent="0.3">
      <c r="A10">
        <f>'con 3j eau '!D9</f>
        <v>11.433241348895017</v>
      </c>
      <c r="B10">
        <f t="shared" si="2"/>
        <v>11.433241348895017</v>
      </c>
      <c r="C10">
        <f>'con 3j eau '!F9</f>
        <v>0</v>
      </c>
      <c r="G10">
        <f>'con 3j 4d22'!D10</f>
        <v>10.272812513723835</v>
      </c>
      <c r="H10">
        <f t="shared" si="0"/>
        <v>10.272812513723835</v>
      </c>
      <c r="I10">
        <f>'con 3j 4d22'!F10</f>
        <v>0</v>
      </c>
      <c r="L10">
        <f>'con 3j delfin '!D10</f>
        <v>11.859114549292425</v>
      </c>
      <c r="N10">
        <f>'con 3j delfin '!F10</f>
        <v>2.3718229098584849</v>
      </c>
      <c r="Q10">
        <f>'con 3j cristaux'!D10</f>
        <v>8.5620834068627723</v>
      </c>
      <c r="S10">
        <f>'con 3j cristaux'!F10</f>
        <v>7.3389286344538052</v>
      </c>
    </row>
    <row r="11" spans="1:19" x14ac:dyDescent="0.3">
      <c r="A11">
        <f>'con 3j eau '!D10</f>
        <v>6.6753731333320339</v>
      </c>
      <c r="B11">
        <f t="shared" si="2"/>
        <v>6.6753731333320339</v>
      </c>
      <c r="C11">
        <f>'con 3j eau '!F10</f>
        <v>0</v>
      </c>
      <c r="G11">
        <f>'con 3j 4d22'!D11</f>
        <v>10.305291533818073</v>
      </c>
      <c r="H11">
        <f t="shared" si="0"/>
        <v>10.305291533818073</v>
      </c>
      <c r="I11">
        <f>'con 3j 4d22'!F11</f>
        <v>0</v>
      </c>
      <c r="L11">
        <f>'con 3j delfin '!D11</f>
        <v>4.7286093009321535</v>
      </c>
      <c r="M11">
        <f t="shared" si="1"/>
        <v>4.7286093009321535</v>
      </c>
      <c r="N11">
        <f>'con 3j delfin '!F11</f>
        <v>6.5018377887817111</v>
      </c>
      <c r="Q11">
        <f>'con 3j cristaux'!D11</f>
        <v>8.6232073237392548</v>
      </c>
      <c r="S11">
        <f>'con 3j cristaux'!F11</f>
        <v>9.2391507040063452</v>
      </c>
    </row>
    <row r="12" spans="1:19" x14ac:dyDescent="0.3">
      <c r="A12">
        <f>'con 3j eau '!D11</f>
        <v>13.074667433381768</v>
      </c>
      <c r="C12">
        <f>'con 3j eau '!F11</f>
        <v>0</v>
      </c>
      <c r="G12">
        <f>'con 3j 4d22'!D12</f>
        <v>12.001275375534158</v>
      </c>
      <c r="H12">
        <f t="shared" si="0"/>
        <v>12.001275375534158</v>
      </c>
      <c r="I12">
        <f>'con 3j 4d22'!F12</f>
        <v>0</v>
      </c>
      <c r="L12">
        <f>'con 3j delfin '!D12</f>
        <v>3.5891741534596275</v>
      </c>
      <c r="M12">
        <f t="shared" si="1"/>
        <v>3.5891741534596275</v>
      </c>
      <c r="N12">
        <f>'con 3j delfin '!F12</f>
        <v>14.35669661383851</v>
      </c>
      <c r="Q12">
        <f>'con 3j cristaux'!D12</f>
        <v>8.461353338142203</v>
      </c>
      <c r="S12">
        <f>'con 3j cristaux'!F12</f>
        <v>9.7631000055486954</v>
      </c>
    </row>
    <row r="13" spans="1:19" x14ac:dyDescent="0.3">
      <c r="A13" s="1">
        <f>'con 3j eau '!D19</f>
        <v>18.108622762780261</v>
      </c>
      <c r="C13" s="1">
        <f>'con 3j eau '!F19</f>
        <v>0</v>
      </c>
      <c r="G13">
        <f>'con 3j 4d22'!D13</f>
        <v>15.708389994520504</v>
      </c>
      <c r="I13">
        <f>'con 3j 4d22'!F13</f>
        <v>0</v>
      </c>
      <c r="L13">
        <f>'con 3j delfin '!D13</f>
        <v>6.0488886301308744</v>
      </c>
      <c r="M13">
        <f t="shared" si="1"/>
        <v>6.0488886301308744</v>
      </c>
      <c r="N13">
        <f>'con 3j delfin '!F13</f>
        <v>0</v>
      </c>
      <c r="Q13">
        <f>'con 3j cristaux'!D13</f>
        <v>25.509988301656417</v>
      </c>
      <c r="S13">
        <f>'con 3j cristaux'!F13</f>
        <v>2.0139464448676119</v>
      </c>
    </row>
    <row r="14" spans="1:19" x14ac:dyDescent="0.3">
      <c r="A14" s="1">
        <f>'con 3j eau '!D20</f>
        <v>16.295233531378916</v>
      </c>
      <c r="C14" s="1">
        <f>'con 3j eau '!F20</f>
        <v>0</v>
      </c>
      <c r="G14">
        <f>'con 3j 4d22'!D14</f>
        <v>17.34822989424487</v>
      </c>
      <c r="I14">
        <f>'con 3j 4d22'!F14</f>
        <v>0</v>
      </c>
      <c r="L14">
        <f>'con 3j delfin '!D14</f>
        <v>12.744837377757818</v>
      </c>
      <c r="N14">
        <f>'con 3j delfin '!F14</f>
        <v>6.9517294787769917</v>
      </c>
      <c r="Q14">
        <f>'con 3j cristaux'!D14</f>
        <v>15.692160977845084</v>
      </c>
      <c r="S14">
        <f>'con 3j cristaux'!F14</f>
        <v>7.5322372693656403</v>
      </c>
    </row>
    <row r="15" spans="1:19" x14ac:dyDescent="0.3">
      <c r="A15" s="1">
        <f>'con 3j eau '!D21</f>
        <v>4.1028332965201733</v>
      </c>
      <c r="B15">
        <f t="shared" si="2"/>
        <v>4.1028332965201733</v>
      </c>
      <c r="C15" s="1">
        <f>'con 3j eau '!F21</f>
        <v>0</v>
      </c>
      <c r="G15">
        <f>'con 3j 4d22'!D15</f>
        <v>6.6569379955819894</v>
      </c>
      <c r="H15">
        <f t="shared" si="0"/>
        <v>6.6569379955819894</v>
      </c>
      <c r="I15">
        <f>'con 3j 4d22'!F15</f>
        <v>0</v>
      </c>
      <c r="L15">
        <f>'con 3j delfin '!D15</f>
        <v>11.040540893763252</v>
      </c>
      <c r="N15">
        <f>'con 3j delfin '!F15</f>
        <v>6.0722974915697883</v>
      </c>
      <c r="Q15">
        <f>'con 3j cristaux'!D15</f>
        <v>6.8551327541639395</v>
      </c>
      <c r="S15">
        <f>'con 3j cristaux'!F15</f>
        <v>21.811786035976173</v>
      </c>
    </row>
    <row r="16" spans="1:19" x14ac:dyDescent="0.3">
      <c r="A16" s="1">
        <f>'con 3j eau '!D22</f>
        <v>6.4109886677033039</v>
      </c>
      <c r="B16">
        <f t="shared" si="2"/>
        <v>6.4109886677033039</v>
      </c>
      <c r="C16" s="1">
        <f>'con 3j eau '!F22</f>
        <v>0</v>
      </c>
      <c r="G16">
        <f>'con 3j 4d22'!D16</f>
        <v>10.987501006648989</v>
      </c>
      <c r="H16">
        <f t="shared" si="0"/>
        <v>10.987501006648989</v>
      </c>
      <c r="I16">
        <f>'con 3j 4d22'!F16</f>
        <v>0</v>
      </c>
      <c r="L16">
        <f>'con 3j delfin '!D16</f>
        <v>9.7909502534776234</v>
      </c>
      <c r="M16">
        <f t="shared" si="1"/>
        <v>9.7909502534776234</v>
      </c>
      <c r="N16">
        <f>'con 3j delfin '!F16</f>
        <v>4.0315677514319628</v>
      </c>
      <c r="Q16" s="9">
        <f>AVERAGE(Q2:Q15)</f>
        <v>9.27588833858972</v>
      </c>
      <c r="S16" s="9">
        <f>AVERAGE(S2:S15)</f>
        <v>10.145103036385233</v>
      </c>
    </row>
    <row r="17" spans="1:14" x14ac:dyDescent="0.3">
      <c r="A17" s="1">
        <f>'con 3j eau '!D23</f>
        <v>5.7191589279059123</v>
      </c>
      <c r="B17">
        <f t="shared" si="2"/>
        <v>5.7191589279059123</v>
      </c>
      <c r="C17" s="1">
        <f>'con 3j eau '!F23</f>
        <v>0</v>
      </c>
      <c r="G17">
        <f>'con 3j 4d22'!D17</f>
        <v>14.32232487615963</v>
      </c>
      <c r="I17">
        <f>'con 3j 4d22'!F17</f>
        <v>0</v>
      </c>
      <c r="L17">
        <f>'con 3j delfin '!D17</f>
        <v>6.2807401189897636</v>
      </c>
      <c r="M17">
        <f t="shared" si="1"/>
        <v>6.2807401189897636</v>
      </c>
      <c r="N17">
        <f>'con 3j delfin '!F17</f>
        <v>10.277574740165068</v>
      </c>
    </row>
    <row r="18" spans="1:14" x14ac:dyDescent="0.3">
      <c r="A18" s="1">
        <f>'con 3j eau '!D24</f>
        <v>11.835656815780458</v>
      </c>
      <c r="B18">
        <f t="shared" si="2"/>
        <v>11.835656815780458</v>
      </c>
      <c r="C18" s="1">
        <f>'con 3j eau '!F24</f>
        <v>0</v>
      </c>
      <c r="G18">
        <f>'con 3j 4d22'!D18</f>
        <v>12.378139154112011</v>
      </c>
      <c r="H18">
        <f t="shared" si="0"/>
        <v>12.378139154112011</v>
      </c>
      <c r="I18">
        <f>'con 3j 4d22'!F18</f>
        <v>0</v>
      </c>
      <c r="L18">
        <f>'con 3j delfin '!D18</f>
        <v>5.436091078444365</v>
      </c>
      <c r="M18">
        <f t="shared" si="1"/>
        <v>5.436091078444365</v>
      </c>
      <c r="N18">
        <f>'con 3j delfin '!F18</f>
        <v>4.2280708387900612</v>
      </c>
    </row>
    <row r="19" spans="1:14" x14ac:dyDescent="0.3">
      <c r="A19" s="1">
        <f>'con 3j eau '!D25</f>
        <v>7.995751672618991</v>
      </c>
      <c r="B19">
        <f t="shared" si="2"/>
        <v>7.995751672618991</v>
      </c>
      <c r="C19" s="1">
        <f>'con 3j eau '!F25</f>
        <v>0</v>
      </c>
      <c r="G19">
        <f>'con 3j 4d22'!D19</f>
        <v>13.07072604461723</v>
      </c>
      <c r="I19">
        <f>'con 3j 4d22'!F19</f>
        <v>0</v>
      </c>
      <c r="L19">
        <f>'con 3j delfin '!D19</f>
        <v>4.7664528942333932</v>
      </c>
      <c r="M19">
        <f t="shared" si="1"/>
        <v>4.7664528942333932</v>
      </c>
      <c r="N19">
        <f>'con 3j delfin '!F19</f>
        <v>2.9790330588958711</v>
      </c>
    </row>
    <row r="20" spans="1:14" x14ac:dyDescent="0.3">
      <c r="A20" s="1">
        <f>'con 3j eau '!D26</f>
        <v>6.3203567025458005</v>
      </c>
      <c r="B20">
        <f t="shared" si="2"/>
        <v>6.3203567025458005</v>
      </c>
      <c r="C20" s="1">
        <f>'con 3j eau '!F26</f>
        <v>0</v>
      </c>
      <c r="G20">
        <f>'con 3j 4d22'!D20</f>
        <v>16.45656264576272</v>
      </c>
      <c r="I20">
        <f>'con 3j 4d22'!F20</f>
        <v>0</v>
      </c>
      <c r="L20">
        <f>'con 3j delfin '!D20</f>
        <v>8.2657988050252751</v>
      </c>
      <c r="M20">
        <f t="shared" si="1"/>
        <v>8.2657988050252751</v>
      </c>
      <c r="N20">
        <f>'con 3j delfin '!F20</f>
        <v>0</v>
      </c>
    </row>
    <row r="21" spans="1:14" x14ac:dyDescent="0.3">
      <c r="A21" s="1">
        <f>'con 3j eau '!D27</f>
        <v>10.64461903080681</v>
      </c>
      <c r="B21">
        <f t="shared" si="2"/>
        <v>10.64461903080681</v>
      </c>
      <c r="C21" s="1">
        <f>'con 3j eau '!F27</f>
        <v>1.2523081212713896</v>
      </c>
      <c r="G21">
        <f>'con 3j 4d22'!D21</f>
        <v>10.550552815557452</v>
      </c>
      <c r="H21">
        <f t="shared" si="0"/>
        <v>10.550552815557452</v>
      </c>
      <c r="I21">
        <f>'con 3j 4d22'!F21</f>
        <v>0</v>
      </c>
      <c r="L21">
        <f>'con 3j delfin '!D21</f>
        <v>6.0634511053610725</v>
      </c>
      <c r="M21">
        <f t="shared" si="1"/>
        <v>6.0634511053610725</v>
      </c>
      <c r="N21">
        <f>'con 3j delfin '!F21</f>
        <v>16.977663095011003</v>
      </c>
    </row>
    <row r="22" spans="1:14" x14ac:dyDescent="0.3">
      <c r="A22" s="1">
        <f>'con 3j eau '!D28</f>
        <v>11.969301534401286</v>
      </c>
      <c r="B22">
        <f t="shared" si="2"/>
        <v>11.969301534401286</v>
      </c>
      <c r="C22" s="1">
        <f>'con 3j eau '!F28</f>
        <v>0</v>
      </c>
      <c r="G22" s="9">
        <f>AVERAGE(G2:G21)</f>
        <v>12.86678033214217</v>
      </c>
      <c r="H22" s="9">
        <f>AVERAGE(H2:H21)</f>
        <v>11.052838477020018</v>
      </c>
      <c r="I22" s="9">
        <f>AVERAGE(I2:I21)</f>
        <v>0.24827840888336045</v>
      </c>
      <c r="L22">
        <f>'con 3j delfin '!D22</f>
        <v>4.8577894289158454</v>
      </c>
      <c r="M22">
        <f t="shared" si="1"/>
        <v>4.8577894289158454</v>
      </c>
      <c r="N22">
        <f>'con 3j delfin '!F22</f>
        <v>3.7782806669345463</v>
      </c>
    </row>
    <row r="23" spans="1:14" x14ac:dyDescent="0.3">
      <c r="A23" s="1">
        <f>'con 3j eau '!D29</f>
        <v>5.6908763396283382</v>
      </c>
      <c r="B23">
        <f t="shared" si="2"/>
        <v>5.6908763396283382</v>
      </c>
      <c r="C23" s="1">
        <f>'con 3j eau '!F29</f>
        <v>0</v>
      </c>
      <c r="L23">
        <f>'con 3j delfin '!D23</f>
        <v>6.0855965713085034</v>
      </c>
      <c r="M23">
        <f t="shared" si="1"/>
        <v>6.0855965713085034</v>
      </c>
      <c r="N23">
        <f>'con 3j delfin '!F23</f>
        <v>7.1920686751827763</v>
      </c>
    </row>
    <row r="24" spans="1:14" x14ac:dyDescent="0.3">
      <c r="A24" s="1">
        <f>'con 3j eau '!D30</f>
        <v>5.3000098550738803</v>
      </c>
      <c r="B24">
        <f t="shared" si="2"/>
        <v>5.3000098550738803</v>
      </c>
      <c r="C24" s="1">
        <f>'con 3j eau '!F30</f>
        <v>0</v>
      </c>
      <c r="L24">
        <f>'con 3j delfin '!D24</f>
        <v>7.1434267035755612</v>
      </c>
      <c r="M24">
        <f t="shared" si="1"/>
        <v>7.1434267035755612</v>
      </c>
      <c r="N24">
        <f>'con 3j delfin '!F24</f>
        <v>10.119854496732044</v>
      </c>
    </row>
    <row r="25" spans="1:14" x14ac:dyDescent="0.3">
      <c r="A25" s="1">
        <f>'con 3j eau '!D31</f>
        <v>15.60070472488691</v>
      </c>
      <c r="C25" s="1">
        <f>'con 3j eau '!F31</f>
        <v>0</v>
      </c>
      <c r="L25">
        <f>'con 3j delfin '!D25</f>
        <v>3.974858565304896</v>
      </c>
      <c r="M25">
        <f t="shared" si="1"/>
        <v>3.974858565304896</v>
      </c>
      <c r="N25">
        <f>'con 3j delfin '!F25</f>
        <v>5.1105324411062947</v>
      </c>
    </row>
    <row r="26" spans="1:14" x14ac:dyDescent="0.3">
      <c r="A26" s="1">
        <f>'con 3j eau '!D32</f>
        <v>14.068832652309274</v>
      </c>
      <c r="C26" s="1">
        <f>'con 3j eau '!F32</f>
        <v>0</v>
      </c>
      <c r="L26">
        <f>'con 3j delfin '!D26</f>
        <v>6.2973256546034246</v>
      </c>
      <c r="M26">
        <f t="shared" si="1"/>
        <v>6.2973256546034246</v>
      </c>
      <c r="N26">
        <f>'con 3j delfin '!F26</f>
        <v>6.8698098050219176</v>
      </c>
    </row>
    <row r="27" spans="1:14" x14ac:dyDescent="0.3">
      <c r="A27" s="1">
        <f>'con 3j eau '!D33</f>
        <v>13.540384314696947</v>
      </c>
      <c r="C27" s="1">
        <f>'con 3j eau '!F33</f>
        <v>0</v>
      </c>
      <c r="L27">
        <f>'con 3j delfin '!D27</f>
        <v>11.965951721991694</v>
      </c>
      <c r="N27">
        <f>'con 3j delfin '!F27</f>
        <v>17.350629996887957</v>
      </c>
    </row>
    <row r="28" spans="1:14" x14ac:dyDescent="0.3">
      <c r="A28" s="1">
        <f>'con 3j eau '!D34</f>
        <v>9.6361266869284439</v>
      </c>
      <c r="B28">
        <f t="shared" si="2"/>
        <v>9.6361266869284439</v>
      </c>
      <c r="C28" s="1">
        <f>'con 3j eau '!F34</f>
        <v>0</v>
      </c>
      <c r="L28">
        <f>'con 3j delfin '!D28</f>
        <v>7.4018057938868482</v>
      </c>
      <c r="M28">
        <f t="shared" si="1"/>
        <v>7.4018057938868482</v>
      </c>
      <c r="N28">
        <f>'con 3j delfin '!F28</f>
        <v>7.4018057938868482</v>
      </c>
    </row>
    <row r="29" spans="1:14" x14ac:dyDescent="0.3">
      <c r="A29" s="1">
        <f>'con 3j eau '!D35</f>
        <v>7.409185112899479</v>
      </c>
      <c r="B29">
        <f t="shared" si="2"/>
        <v>7.409185112899479</v>
      </c>
      <c r="C29" s="1">
        <f>'con 3j eau '!F35</f>
        <v>0</v>
      </c>
      <c r="L29">
        <f>'con 3j delfin '!D29</f>
        <v>16.326639367654892</v>
      </c>
      <c r="N29">
        <f>'con 3j delfin '!F29</f>
        <v>20.89809839059826</v>
      </c>
    </row>
    <row r="30" spans="1:14" x14ac:dyDescent="0.3">
      <c r="A30" s="1">
        <f>'con 3j eau '!D36</f>
        <v>6.242823679092643</v>
      </c>
      <c r="B30">
        <f t="shared" si="2"/>
        <v>6.242823679092643</v>
      </c>
      <c r="C30" s="1">
        <f>'con 3j eau '!F36</f>
        <v>0</v>
      </c>
      <c r="L30">
        <f>'con 3j delfin '!D30</f>
        <v>7.4561564023250035</v>
      </c>
      <c r="M30">
        <f t="shared" si="1"/>
        <v>7.4561564023250035</v>
      </c>
      <c r="N30">
        <f>'con 3j delfin '!F30</f>
        <v>13.669620070929172</v>
      </c>
    </row>
    <row r="31" spans="1:14" x14ac:dyDescent="0.3">
      <c r="A31" s="1">
        <f>'con 3j eau '!D37</f>
        <v>7.0130289007239774</v>
      </c>
      <c r="B31">
        <f t="shared" si="2"/>
        <v>7.0130289007239774</v>
      </c>
      <c r="C31" s="1">
        <f>'con 3j eau '!F37</f>
        <v>0</v>
      </c>
      <c r="L31">
        <f>'con 3j delfin '!D31</f>
        <v>9.9346942871037243</v>
      </c>
      <c r="M31">
        <f t="shared" si="1"/>
        <v>9.9346942871037243</v>
      </c>
      <c r="N31">
        <f>'con 3j delfin '!F31</f>
        <v>10.698901539957856</v>
      </c>
    </row>
    <row r="32" spans="1:14" x14ac:dyDescent="0.3">
      <c r="A32" s="1">
        <f>'con 3j eau '!D38</f>
        <v>13.456327757389946</v>
      </c>
      <c r="C32" s="1">
        <f>'con 3j eau '!F38</f>
        <v>2.6912655514779891</v>
      </c>
      <c r="L32">
        <f>'con 3j delfin '!D32</f>
        <v>14.340772609124317</v>
      </c>
      <c r="N32">
        <f>'con 3j delfin '!F32</f>
        <v>0</v>
      </c>
    </row>
    <row r="33" spans="1:14" x14ac:dyDescent="0.3">
      <c r="A33" s="1">
        <f>'con 3j eau '!D39</f>
        <v>12.765531431147878</v>
      </c>
      <c r="C33" s="1">
        <f>'con 3j eau '!F39</f>
        <v>0</v>
      </c>
      <c r="L33">
        <f>'con 3j delfin '!D33</f>
        <v>19.617533942584188</v>
      </c>
      <c r="N33">
        <f>'con 3j delfin '!F33</f>
        <v>8.5009313751198139</v>
      </c>
    </row>
    <row r="34" spans="1:14" x14ac:dyDescent="0.3">
      <c r="A34" s="1">
        <f>'con 3j eau '!D40</f>
        <v>15.037807195547778</v>
      </c>
      <c r="C34" s="1">
        <f>'con 3j eau '!F40</f>
        <v>0</v>
      </c>
      <c r="L34" s="4">
        <f>'con 3j delfin '!D47</f>
        <v>16.838037193371974</v>
      </c>
      <c r="N34" s="4">
        <f>'con 3j delfin '!F47</f>
        <v>2.2450716257829297</v>
      </c>
    </row>
    <row r="35" spans="1:14" x14ac:dyDescent="0.3">
      <c r="A35" s="1">
        <f>'con 3j eau '!D41</f>
        <v>12.558310177703079</v>
      </c>
      <c r="C35" s="1">
        <f>'con 3j eau '!F41</f>
        <v>0</v>
      </c>
      <c r="L35" s="4">
        <f>'con 3j delfin '!D48</f>
        <v>12.222597082484411</v>
      </c>
      <c r="N35" s="4">
        <f>'con 3j delfin '!F48</f>
        <v>2.444519416496882</v>
      </c>
    </row>
    <row r="36" spans="1:14" x14ac:dyDescent="0.3">
      <c r="A36" s="1">
        <f>'con 3j eau '!D42</f>
        <v>11.414497439052365</v>
      </c>
      <c r="B36">
        <f t="shared" ref="B36:B49" si="3">A36</f>
        <v>11.414497439052365</v>
      </c>
      <c r="C36" s="1">
        <f>'con 3j eau '!F42</f>
        <v>0</v>
      </c>
      <c r="L36" s="4">
        <f>'con 3j delfin '!D49</f>
        <v>20.227127251417535</v>
      </c>
      <c r="N36" s="4">
        <f>'con 3j delfin '!F49</f>
        <v>18.330834071597142</v>
      </c>
    </row>
    <row r="37" spans="1:14" x14ac:dyDescent="0.3">
      <c r="A37" s="5">
        <f>'con 3j eau '!D48</f>
        <v>12.240033919581997</v>
      </c>
      <c r="C37" s="5">
        <f>'con 3j eau '!F48</f>
        <v>0</v>
      </c>
      <c r="L37" s="4">
        <f>'con 3j delfin '!D50</f>
        <v>10.473084271607135</v>
      </c>
      <c r="N37" s="4">
        <f>'con 3j delfin '!F50</f>
        <v>7.8548132037053513</v>
      </c>
    </row>
    <row r="38" spans="1:14" x14ac:dyDescent="0.3">
      <c r="A38" s="5">
        <f>'con 3j eau '!D49</f>
        <v>14.696910321451998</v>
      </c>
      <c r="C38" s="5">
        <f>'con 3j eau '!F49</f>
        <v>0</v>
      </c>
      <c r="L38" s="4">
        <f>'con 3j delfin '!D51</f>
        <v>14.674512561118611</v>
      </c>
      <c r="N38" s="4">
        <f>'con 3j delfin '!F51</f>
        <v>0.58698050244474442</v>
      </c>
    </row>
    <row r="39" spans="1:14" x14ac:dyDescent="0.3">
      <c r="A39" s="5">
        <f>'con 3j eau '!D50</f>
        <v>10.861111397723773</v>
      </c>
      <c r="B39">
        <f t="shared" si="3"/>
        <v>10.861111397723773</v>
      </c>
      <c r="C39" s="5">
        <f>'con 3j eau '!F50</f>
        <v>0</v>
      </c>
      <c r="L39" s="4">
        <f>'con 3j delfin '!D52</f>
        <v>5.7687842431427185</v>
      </c>
      <c r="N39" s="4">
        <f>'con 3j delfin '!F52</f>
        <v>13.845082183542525</v>
      </c>
    </row>
    <row r="40" spans="1:14" x14ac:dyDescent="0.3">
      <c r="A40" s="5">
        <f>'con 3j eau '!D51</f>
        <v>10.735495666930293</v>
      </c>
      <c r="B40">
        <f t="shared" si="3"/>
        <v>10.735495666930293</v>
      </c>
      <c r="C40" s="5">
        <f>'con 3j eau '!F51</f>
        <v>0</v>
      </c>
      <c r="L40" s="4">
        <f>'con 3j delfin '!D53</f>
        <v>14.350067505109221</v>
      </c>
      <c r="N40" s="4">
        <f>'con 3j delfin '!F53</f>
        <v>0</v>
      </c>
    </row>
    <row r="41" spans="1:14" x14ac:dyDescent="0.3">
      <c r="A41" s="5">
        <f>'con 3j eau '!D52</f>
        <v>9.3173432969896783</v>
      </c>
      <c r="B41">
        <f t="shared" si="3"/>
        <v>9.3173432969896783</v>
      </c>
      <c r="C41" s="5">
        <f>'con 3j eau '!F52</f>
        <v>0</v>
      </c>
      <c r="L41" s="4">
        <f>'con 3j delfin '!D54</f>
        <v>8.4137052527603267</v>
      </c>
      <c r="M41">
        <f t="shared" ref="M41:M42" si="4">L41</f>
        <v>8.4137052527603267</v>
      </c>
      <c r="N41" s="4">
        <f>'con 3j delfin '!F54</f>
        <v>18.029368398772128</v>
      </c>
    </row>
    <row r="42" spans="1:14" x14ac:dyDescent="0.3">
      <c r="A42" s="5">
        <f>'con 3j eau '!D53</f>
        <v>10.062871880112706</v>
      </c>
      <c r="B42">
        <f t="shared" si="3"/>
        <v>10.062871880112706</v>
      </c>
      <c r="C42" s="5">
        <f>'con 3j eau '!F53</f>
        <v>0</v>
      </c>
      <c r="L42" s="4">
        <f>'con 3j delfin '!D55</f>
        <v>8.5284092734876573</v>
      </c>
      <c r="M42">
        <f t="shared" si="4"/>
        <v>8.5284092734876573</v>
      </c>
      <c r="N42" s="4">
        <f>'con 3j delfin '!F55</f>
        <v>11.574269728304678</v>
      </c>
    </row>
    <row r="43" spans="1:14" x14ac:dyDescent="0.3">
      <c r="A43" s="5">
        <f>'con 3j eau '!D54</f>
        <v>9.4627406008253594</v>
      </c>
      <c r="B43">
        <f t="shared" si="3"/>
        <v>9.4627406008253594</v>
      </c>
      <c r="C43" s="5">
        <f>'con 3j eau '!F54</f>
        <v>0</v>
      </c>
      <c r="L43" s="4">
        <f>'con 3j delfin '!D56</f>
        <v>18.591522953419588</v>
      </c>
      <c r="N43" s="4">
        <f>'con 3j delfin '!F56</f>
        <v>1.2394348635613059</v>
      </c>
    </row>
    <row r="44" spans="1:14" x14ac:dyDescent="0.3">
      <c r="A44" s="5">
        <f>'con 3j eau '!D55</f>
        <v>13.749153997368099</v>
      </c>
      <c r="C44" s="5">
        <f>'con 3j eau '!F55</f>
        <v>0.62496154533491355</v>
      </c>
      <c r="L44" s="5">
        <f>'con 3j delfin '!D75</f>
        <v>6.451906360902222</v>
      </c>
      <c r="M44">
        <f t="shared" ref="M44:M52" si="5">L44</f>
        <v>6.451906360902222</v>
      </c>
      <c r="N44">
        <f>'con 3j delfin '!F75</f>
        <v>11.73073883800404</v>
      </c>
    </row>
    <row r="45" spans="1:14" x14ac:dyDescent="0.3">
      <c r="A45" s="5">
        <f>'con 3j eau '!D56</f>
        <v>16.329321831308949</v>
      </c>
      <c r="C45" s="5">
        <f>'con 3j eau '!F56</f>
        <v>0</v>
      </c>
      <c r="L45" s="5">
        <f>'con 3j delfin '!D76</f>
        <v>11.78702165284297</v>
      </c>
      <c r="N45">
        <f>'con 3j delfin '!F76</f>
        <v>11.225734907469494</v>
      </c>
    </row>
    <row r="46" spans="1:14" x14ac:dyDescent="0.3">
      <c r="A46" s="6">
        <f>'con 3j eau '!D62</f>
        <v>16.259668768480491</v>
      </c>
      <c r="C46" s="7">
        <f>'con 3j eau '!F62</f>
        <v>0</v>
      </c>
      <c r="L46" s="5">
        <f>'con 3j delfin '!D77</f>
        <v>12.370089759138448</v>
      </c>
      <c r="N46">
        <f>'con 3j delfin '!F77</f>
        <v>2.356207573169228</v>
      </c>
    </row>
    <row r="47" spans="1:14" x14ac:dyDescent="0.3">
      <c r="A47" s="6">
        <f>'con 3j eau '!D63</f>
        <v>5.6814648657218454</v>
      </c>
      <c r="B47">
        <f t="shared" si="3"/>
        <v>5.6814648657218454</v>
      </c>
      <c r="C47" s="7">
        <f>'con 3j eau '!F63</f>
        <v>0</v>
      </c>
      <c r="L47" s="5">
        <f>'con 3j delfin '!D78</f>
        <v>5.5714460418915168</v>
      </c>
      <c r="M47">
        <f t="shared" si="5"/>
        <v>5.5714460418915168</v>
      </c>
      <c r="N47">
        <f>'con 3j delfin '!F78</f>
        <v>6.1904956021016853</v>
      </c>
    </row>
    <row r="48" spans="1:14" x14ac:dyDescent="0.3">
      <c r="A48" s="6">
        <f>'con 3j eau '!D64</f>
        <v>6.7494885153234483</v>
      </c>
      <c r="B48">
        <f t="shared" si="3"/>
        <v>6.7494885153234483</v>
      </c>
      <c r="C48" s="7">
        <f>'con 3j eau '!F64</f>
        <v>4.0496931091940693</v>
      </c>
      <c r="L48" s="5">
        <f>'con 3j delfin '!D79</f>
        <v>7.7020001353774648</v>
      </c>
      <c r="M48">
        <f t="shared" si="5"/>
        <v>7.7020001353774648</v>
      </c>
      <c r="N48">
        <f>'con 3j delfin '!F79</f>
        <v>4.1472308421263273</v>
      </c>
    </row>
    <row r="49" spans="1:14" x14ac:dyDescent="0.3">
      <c r="A49" s="6">
        <f>'con 3j eau '!D65</f>
        <v>5.4598691578755449</v>
      </c>
      <c r="B49">
        <f t="shared" si="3"/>
        <v>5.4598691578755449</v>
      </c>
      <c r="C49" s="7">
        <f>'con 3j eau '!F65</f>
        <v>0</v>
      </c>
      <c r="L49" s="5">
        <f>'con 3j delfin '!D80</f>
        <v>10.441421857550445</v>
      </c>
      <c r="N49">
        <f>'con 3j delfin '!F80</f>
        <v>1.228402571476523</v>
      </c>
    </row>
    <row r="50" spans="1:14" x14ac:dyDescent="0.3">
      <c r="A50" s="6">
        <f>'con 3j eau '!D66</f>
        <v>12.351249273283372</v>
      </c>
      <c r="C50" s="7">
        <f>'con 3j eau '!F66</f>
        <v>0</v>
      </c>
      <c r="L50" s="5">
        <f>'con 3j delfin '!D81</f>
        <v>15.039126392788534</v>
      </c>
      <c r="N50">
        <f>'con 3j delfin '!F81</f>
        <v>10.828171002807744</v>
      </c>
    </row>
    <row r="51" spans="1:14" x14ac:dyDescent="0.3">
      <c r="A51" s="6">
        <f>'con 3j eau '!D67</f>
        <v>12.41479262268329</v>
      </c>
      <c r="C51" s="7">
        <f>'con 3j eau '!F67</f>
        <v>0</v>
      </c>
      <c r="L51" s="5">
        <f>'con 3j delfin '!D82</f>
        <v>6.4413802512305773</v>
      </c>
      <c r="M51">
        <f t="shared" si="5"/>
        <v>6.4413802512305773</v>
      </c>
      <c r="N51">
        <f>'con 3j delfin '!F82</f>
        <v>10.950346427091981</v>
      </c>
    </row>
    <row r="52" spans="1:14" x14ac:dyDescent="0.3">
      <c r="A52" s="9">
        <f>AVERAGE(A3:A51)</f>
        <v>10.290515770099363</v>
      </c>
      <c r="B52" s="8">
        <f>AVERAGE(B3:B51)</f>
        <v>8.0267913304455991</v>
      </c>
      <c r="C52" s="9">
        <f>AVERAGE(C3:C51)</f>
        <v>0.18900179114412394</v>
      </c>
      <c r="L52" s="5">
        <f>'con 3j delfin '!D83</f>
        <v>3.5852427464787917</v>
      </c>
      <c r="M52">
        <f t="shared" si="5"/>
        <v>3.5852427464787917</v>
      </c>
      <c r="N52">
        <f>'con 3j delfin '!F83</f>
        <v>10.755728239436374</v>
      </c>
    </row>
    <row r="53" spans="1:14" x14ac:dyDescent="0.3">
      <c r="L53" s="9">
        <f>AVERAGE(L2:L52)</f>
        <v>9.2407447197439225</v>
      </c>
      <c r="M53" s="9">
        <f>AVERAGE(M2:M52)</f>
        <v>6.3984795273642536</v>
      </c>
      <c r="N53" s="9">
        <f>AVERAGE(N2:N52)</f>
        <v>7.9346544594621742</v>
      </c>
    </row>
    <row r="64" spans="1:14" x14ac:dyDescent="0.3">
      <c r="B64" t="s">
        <v>147</v>
      </c>
      <c r="C64" t="s">
        <v>143</v>
      </c>
      <c r="D64" t="s">
        <v>146</v>
      </c>
    </row>
    <row r="65" spans="1:4" x14ac:dyDescent="0.3">
      <c r="A65" t="s">
        <v>2</v>
      </c>
      <c r="B65">
        <v>10.29</v>
      </c>
      <c r="C65">
        <v>11.05</v>
      </c>
      <c r="D65">
        <v>10.25</v>
      </c>
    </row>
    <row r="66" spans="1:4" x14ac:dyDescent="0.3">
      <c r="A66" t="s">
        <v>3</v>
      </c>
      <c r="B66">
        <v>0.13</v>
      </c>
      <c r="C66">
        <v>0.24</v>
      </c>
      <c r="D66">
        <v>6.82</v>
      </c>
    </row>
  </sheetData>
  <pageMargins left="0.7" right="0.7" top="0.75" bottom="0.75" header="0.3" footer="0.3"/>
  <pageSetup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tabSelected="1" topLeftCell="A58" workbookViewId="0">
      <selection activeCell="C79" sqref="C79"/>
    </sheetView>
  </sheetViews>
  <sheetFormatPr baseColWidth="10" defaultRowHeight="14.4" x14ac:dyDescent="0.3"/>
  <sheetData>
    <row r="1" spans="1:12" x14ac:dyDescent="0.3">
      <c r="A1" t="s">
        <v>151</v>
      </c>
      <c r="B1" t="s">
        <v>148</v>
      </c>
      <c r="E1" t="s">
        <v>155</v>
      </c>
      <c r="H1" t="s">
        <v>156</v>
      </c>
      <c r="K1" t="s">
        <v>157</v>
      </c>
    </row>
    <row r="2" spans="1:12" x14ac:dyDescent="0.3">
      <c r="B2" t="s">
        <v>153</v>
      </c>
      <c r="C2" t="s">
        <v>154</v>
      </c>
      <c r="E2" t="s">
        <v>153</v>
      </c>
      <c r="F2" t="s">
        <v>154</v>
      </c>
      <c r="H2" t="s">
        <v>153</v>
      </c>
      <c r="I2" t="s">
        <v>154</v>
      </c>
      <c r="K2" t="s">
        <v>153</v>
      </c>
      <c r="L2" t="s">
        <v>154</v>
      </c>
    </row>
    <row r="3" spans="1:12" x14ac:dyDescent="0.3">
      <c r="B3" t="s">
        <v>149</v>
      </c>
      <c r="C3" t="s">
        <v>150</v>
      </c>
      <c r="E3" t="s">
        <v>149</v>
      </c>
      <c r="F3" t="s">
        <v>150</v>
      </c>
      <c r="H3" t="s">
        <v>149</v>
      </c>
      <c r="I3" t="s">
        <v>150</v>
      </c>
      <c r="K3" t="s">
        <v>149</v>
      </c>
      <c r="L3" t="s">
        <v>150</v>
      </c>
    </row>
    <row r="4" spans="1:12" x14ac:dyDescent="0.3">
      <c r="B4">
        <v>4.028539323579472</v>
      </c>
      <c r="C4">
        <v>0</v>
      </c>
      <c r="E4">
        <v>12.203360707912074</v>
      </c>
      <c r="F4">
        <v>0</v>
      </c>
      <c r="H4">
        <v>2.3320707210940488</v>
      </c>
      <c r="I4">
        <v>16.907512727931856</v>
      </c>
      <c r="K4">
        <v>9.2610980802959197</v>
      </c>
      <c r="L4">
        <v>6.9458235602219398</v>
      </c>
    </row>
    <row r="5" spans="1:12" x14ac:dyDescent="0.3">
      <c r="B5">
        <v>5.4198205003626461</v>
      </c>
      <c r="C5">
        <v>0</v>
      </c>
      <c r="E5">
        <v>13.745993043027957</v>
      </c>
      <c r="F5">
        <v>0</v>
      </c>
      <c r="H5">
        <v>8.1595014684479938</v>
      </c>
      <c r="I5">
        <v>13.404895269593133</v>
      </c>
      <c r="K5">
        <v>2.3668218207125959</v>
      </c>
      <c r="L5">
        <v>7.1004654621377883</v>
      </c>
    </row>
    <row r="6" spans="1:12" x14ac:dyDescent="0.3">
      <c r="B6">
        <v>6.4268732107913626</v>
      </c>
      <c r="C6">
        <v>0</v>
      </c>
      <c r="E6">
        <v>12.158300464127922</v>
      </c>
      <c r="F6">
        <v>0</v>
      </c>
      <c r="H6">
        <v>4.918991435820705</v>
      </c>
      <c r="I6">
        <v>20.290839672760406</v>
      </c>
      <c r="K6">
        <v>6.5791600500004197</v>
      </c>
      <c r="L6">
        <v>4.784843672727578</v>
      </c>
    </row>
    <row r="7" spans="1:12" x14ac:dyDescent="0.3">
      <c r="B7">
        <v>9.0390668144898427</v>
      </c>
      <c r="C7">
        <v>0</v>
      </c>
      <c r="E7">
        <v>9.5109295738847948</v>
      </c>
      <c r="F7">
        <v>2.9721654918389984</v>
      </c>
      <c r="H7">
        <v>6.5185884364152296</v>
      </c>
      <c r="I7">
        <v>9.4815831802403334</v>
      </c>
      <c r="K7">
        <v>7.9087309847980061</v>
      </c>
      <c r="L7">
        <v>9.6034590529690078</v>
      </c>
    </row>
    <row r="8" spans="1:12" x14ac:dyDescent="0.3">
      <c r="B8">
        <v>10.153242288612482</v>
      </c>
      <c r="C8">
        <v>0</v>
      </c>
      <c r="E8">
        <v>18.349604080184598</v>
      </c>
      <c r="F8">
        <v>0</v>
      </c>
      <c r="H8">
        <v>7.8002326809408729</v>
      </c>
      <c r="I8">
        <v>0</v>
      </c>
      <c r="K8">
        <v>4.1200817848005942</v>
      </c>
      <c r="L8">
        <v>16.480327139202377</v>
      </c>
    </row>
    <row r="9" spans="1:12" x14ac:dyDescent="0.3">
      <c r="B9">
        <v>12.857188775674199</v>
      </c>
      <c r="C9">
        <v>0.64285943878370999</v>
      </c>
      <c r="E9">
        <v>15.781451867498108</v>
      </c>
      <c r="F9">
        <v>1.3723001623911397</v>
      </c>
      <c r="H9">
        <v>7.7693476703297248</v>
      </c>
      <c r="I9">
        <v>0</v>
      </c>
      <c r="K9">
        <v>9.4644404409861398</v>
      </c>
      <c r="L9">
        <v>17.745825826849011</v>
      </c>
    </row>
    <row r="10" spans="1:12" x14ac:dyDescent="0.3">
      <c r="B10">
        <v>9.6187745805662619</v>
      </c>
      <c r="C10">
        <v>0</v>
      </c>
      <c r="E10">
        <v>13.664255515615558</v>
      </c>
      <c r="F10">
        <v>0.62110252343707084</v>
      </c>
      <c r="H10">
        <v>12.246332172487955</v>
      </c>
      <c r="I10">
        <v>0</v>
      </c>
      <c r="K10">
        <v>10.705131518879274</v>
      </c>
      <c r="L10">
        <v>9.0148475948457047</v>
      </c>
    </row>
    <row r="11" spans="1:12" x14ac:dyDescent="0.3">
      <c r="B11">
        <v>11.433241348895017</v>
      </c>
      <c r="C11">
        <v>0</v>
      </c>
      <c r="E11">
        <v>11.862967540310958</v>
      </c>
      <c r="F11">
        <v>0</v>
      </c>
      <c r="H11">
        <v>6.038233126036765</v>
      </c>
      <c r="I11">
        <v>12.680289564677206</v>
      </c>
      <c r="K11">
        <v>5.7530459573734385</v>
      </c>
      <c r="L11">
        <v>12.656701106221565</v>
      </c>
    </row>
    <row r="12" spans="1:12" x14ac:dyDescent="0.3">
      <c r="B12">
        <v>6.6753731333320339</v>
      </c>
      <c r="C12">
        <v>0</v>
      </c>
      <c r="E12">
        <v>10.272812513723835</v>
      </c>
      <c r="F12">
        <v>0</v>
      </c>
      <c r="H12">
        <v>11.859114549292425</v>
      </c>
      <c r="I12">
        <v>2.3718229098584849</v>
      </c>
      <c r="K12">
        <v>8.5620834068627723</v>
      </c>
      <c r="L12">
        <v>7.3389286344538052</v>
      </c>
    </row>
    <row r="13" spans="1:12" x14ac:dyDescent="0.3">
      <c r="B13">
        <v>13.074667433381768</v>
      </c>
      <c r="C13">
        <v>0</v>
      </c>
      <c r="E13">
        <v>10.305291533818073</v>
      </c>
      <c r="F13">
        <v>0</v>
      </c>
      <c r="H13">
        <v>4.7286093009321535</v>
      </c>
      <c r="I13">
        <v>6.5018377887817111</v>
      </c>
      <c r="K13">
        <v>8.6232073237392548</v>
      </c>
      <c r="L13">
        <v>9.2391507040063452</v>
      </c>
    </row>
    <row r="14" spans="1:12" x14ac:dyDescent="0.3">
      <c r="B14">
        <v>18.108622762780261</v>
      </c>
      <c r="C14">
        <v>0</v>
      </c>
      <c r="E14">
        <v>12.001275375534158</v>
      </c>
      <c r="F14">
        <v>0</v>
      </c>
      <c r="H14">
        <v>3.5891741534596275</v>
      </c>
      <c r="I14">
        <v>14.35669661383851</v>
      </c>
      <c r="K14">
        <v>8.461353338142203</v>
      </c>
      <c r="L14">
        <v>9.7631000055486954</v>
      </c>
    </row>
    <row r="15" spans="1:12" x14ac:dyDescent="0.3">
      <c r="B15">
        <v>16.295233531378916</v>
      </c>
      <c r="C15">
        <v>0</v>
      </c>
      <c r="E15">
        <v>15.708389994520504</v>
      </c>
      <c r="F15">
        <v>0</v>
      </c>
      <c r="H15">
        <v>6.0488886301308744</v>
      </c>
      <c r="I15">
        <v>0</v>
      </c>
      <c r="K15">
        <v>25.509988301656417</v>
      </c>
      <c r="L15">
        <v>2.0139464448676119</v>
      </c>
    </row>
    <row r="16" spans="1:12" x14ac:dyDescent="0.3">
      <c r="B16">
        <v>4.1028332965201733</v>
      </c>
      <c r="C16">
        <v>0</v>
      </c>
      <c r="E16">
        <v>17.34822989424487</v>
      </c>
      <c r="F16">
        <v>0</v>
      </c>
      <c r="H16">
        <v>12.744837377757818</v>
      </c>
      <c r="I16">
        <v>6.9517294787769917</v>
      </c>
      <c r="K16">
        <v>15.692160977845084</v>
      </c>
      <c r="L16">
        <v>7.5322372693656403</v>
      </c>
    </row>
    <row r="17" spans="2:12" x14ac:dyDescent="0.3">
      <c r="B17">
        <v>6.4109886677033039</v>
      </c>
      <c r="C17">
        <v>0</v>
      </c>
      <c r="E17">
        <v>6.6569379955819894</v>
      </c>
      <c r="F17">
        <v>0</v>
      </c>
      <c r="H17">
        <v>11.040540893763252</v>
      </c>
      <c r="I17">
        <v>6.0722974915697883</v>
      </c>
      <c r="K17">
        <v>6.8551327541639395</v>
      </c>
      <c r="L17">
        <v>21.811786035976173</v>
      </c>
    </row>
    <row r="18" spans="2:12" x14ac:dyDescent="0.3">
      <c r="B18">
        <v>5.7191589279059123</v>
      </c>
      <c r="C18">
        <v>0</v>
      </c>
      <c r="E18">
        <v>10.987501006648989</v>
      </c>
      <c r="F18">
        <v>0</v>
      </c>
      <c r="H18">
        <v>9.7909502534776234</v>
      </c>
      <c r="I18">
        <v>4.0315677514319628</v>
      </c>
    </row>
    <row r="19" spans="2:12" x14ac:dyDescent="0.3">
      <c r="B19">
        <v>11.835656815780458</v>
      </c>
      <c r="C19">
        <v>0</v>
      </c>
      <c r="E19">
        <v>14.32232487615963</v>
      </c>
      <c r="F19">
        <v>0</v>
      </c>
      <c r="H19">
        <v>6.2807401189897636</v>
      </c>
      <c r="I19">
        <v>10.277574740165068</v>
      </c>
    </row>
    <row r="20" spans="2:12" x14ac:dyDescent="0.3">
      <c r="B20">
        <v>7.995751672618991</v>
      </c>
      <c r="C20">
        <v>0</v>
      </c>
      <c r="E20">
        <v>12.378139154112011</v>
      </c>
      <c r="F20">
        <v>0</v>
      </c>
      <c r="H20">
        <v>5.436091078444365</v>
      </c>
      <c r="I20">
        <v>4.2280708387900612</v>
      </c>
    </row>
    <row r="21" spans="2:12" x14ac:dyDescent="0.3">
      <c r="B21">
        <v>6.3203567025458005</v>
      </c>
      <c r="C21">
        <v>0</v>
      </c>
      <c r="E21">
        <v>13.07072604461723</v>
      </c>
      <c r="F21">
        <v>0</v>
      </c>
      <c r="H21">
        <v>4.7664528942333932</v>
      </c>
      <c r="I21">
        <v>2.9790330588958711</v>
      </c>
    </row>
    <row r="22" spans="2:12" x14ac:dyDescent="0.3">
      <c r="B22">
        <v>10.64461903080681</v>
      </c>
      <c r="C22">
        <v>1.2523081212713896</v>
      </c>
      <c r="E22">
        <v>16.45656264576272</v>
      </c>
      <c r="F22">
        <v>0</v>
      </c>
      <c r="H22">
        <v>8.2657988050252751</v>
      </c>
      <c r="I22">
        <v>0</v>
      </c>
    </row>
    <row r="23" spans="2:12" x14ac:dyDescent="0.3">
      <c r="B23">
        <v>11.969301534401286</v>
      </c>
      <c r="C23">
        <v>0</v>
      </c>
      <c r="E23">
        <v>10.550552815557452</v>
      </c>
      <c r="F23">
        <v>0</v>
      </c>
      <c r="H23">
        <v>6.0634511053610725</v>
      </c>
      <c r="I23">
        <v>16.977663095011003</v>
      </c>
    </row>
    <row r="24" spans="2:12" x14ac:dyDescent="0.3">
      <c r="B24">
        <v>5.6908763396283382</v>
      </c>
      <c r="C24">
        <v>0</v>
      </c>
      <c r="H24">
        <v>4.8577894289158454</v>
      </c>
      <c r="I24">
        <v>3.7782806669345463</v>
      </c>
    </row>
    <row r="25" spans="2:12" x14ac:dyDescent="0.3">
      <c r="B25">
        <v>5.3000098550738803</v>
      </c>
      <c r="C25">
        <v>0</v>
      </c>
      <c r="H25">
        <v>6.0855965713085034</v>
      </c>
      <c r="I25">
        <v>7.1920686751827763</v>
      </c>
    </row>
    <row r="26" spans="2:12" x14ac:dyDescent="0.3">
      <c r="B26">
        <v>15.60070472488691</v>
      </c>
      <c r="C26">
        <v>0</v>
      </c>
      <c r="H26">
        <v>7.1434267035755612</v>
      </c>
      <c r="I26">
        <v>10.119854496732044</v>
      </c>
    </row>
    <row r="27" spans="2:12" x14ac:dyDescent="0.3">
      <c r="B27">
        <v>14.068832652309274</v>
      </c>
      <c r="C27">
        <v>0</v>
      </c>
      <c r="H27">
        <v>3.974858565304896</v>
      </c>
      <c r="I27">
        <v>5.1105324411062947</v>
      </c>
    </row>
    <row r="28" spans="2:12" x14ac:dyDescent="0.3">
      <c r="B28">
        <v>13.540384314696947</v>
      </c>
      <c r="C28">
        <v>0</v>
      </c>
      <c r="H28">
        <v>6.2973256546034246</v>
      </c>
      <c r="I28">
        <v>6.8698098050219176</v>
      </c>
    </row>
    <row r="29" spans="2:12" x14ac:dyDescent="0.3">
      <c r="B29">
        <v>9.6361266869284439</v>
      </c>
      <c r="C29">
        <v>0</v>
      </c>
      <c r="H29">
        <v>11.965951721991694</v>
      </c>
      <c r="I29">
        <v>17.350629996887957</v>
      </c>
    </row>
    <row r="30" spans="2:12" x14ac:dyDescent="0.3">
      <c r="B30">
        <v>7.409185112899479</v>
      </c>
      <c r="C30">
        <v>0</v>
      </c>
      <c r="H30">
        <v>7.4018057938868482</v>
      </c>
      <c r="I30">
        <v>7.4018057938868482</v>
      </c>
    </row>
    <row r="31" spans="2:12" x14ac:dyDescent="0.3">
      <c r="B31">
        <v>6.242823679092643</v>
      </c>
      <c r="C31">
        <v>0</v>
      </c>
      <c r="H31">
        <v>16.326639367654892</v>
      </c>
      <c r="I31">
        <v>20.89809839059826</v>
      </c>
    </row>
    <row r="32" spans="2:12" x14ac:dyDescent="0.3">
      <c r="B32">
        <v>7.0130289007239774</v>
      </c>
      <c r="C32">
        <v>0</v>
      </c>
      <c r="H32">
        <v>7.4561564023250035</v>
      </c>
      <c r="I32">
        <v>13.669620070929172</v>
      </c>
    </row>
    <row r="33" spans="2:9" x14ac:dyDescent="0.3">
      <c r="B33">
        <v>13.456327757389946</v>
      </c>
      <c r="C33">
        <v>2.6912655514779891</v>
      </c>
      <c r="H33">
        <v>9.9346942871037243</v>
      </c>
      <c r="I33">
        <v>10.698901539957856</v>
      </c>
    </row>
    <row r="34" spans="2:9" x14ac:dyDescent="0.3">
      <c r="B34">
        <v>12.765531431147878</v>
      </c>
      <c r="C34">
        <v>0</v>
      </c>
      <c r="H34">
        <v>14.340772609124317</v>
      </c>
      <c r="I34">
        <v>0</v>
      </c>
    </row>
    <row r="35" spans="2:9" x14ac:dyDescent="0.3">
      <c r="B35">
        <v>15.037807195547778</v>
      </c>
      <c r="C35">
        <v>0</v>
      </c>
      <c r="H35">
        <v>19.617533942584188</v>
      </c>
      <c r="I35">
        <v>8.5009313751198139</v>
      </c>
    </row>
    <row r="36" spans="2:9" x14ac:dyDescent="0.3">
      <c r="B36">
        <v>12.558310177703079</v>
      </c>
      <c r="C36">
        <v>0</v>
      </c>
      <c r="H36">
        <v>14.56894043426265</v>
      </c>
      <c r="I36">
        <v>11.100145092771543</v>
      </c>
    </row>
    <row r="37" spans="2:9" x14ac:dyDescent="0.3">
      <c r="B37">
        <v>11.414497439052365</v>
      </c>
      <c r="C37">
        <v>0</v>
      </c>
      <c r="H37">
        <v>9.1727304420843296</v>
      </c>
      <c r="I37">
        <v>10.483120505239235</v>
      </c>
    </row>
    <row r="38" spans="2:9" x14ac:dyDescent="0.3">
      <c r="B38">
        <v>12.240033919581997</v>
      </c>
      <c r="C38">
        <v>0</v>
      </c>
      <c r="H38">
        <v>14.147689677854453</v>
      </c>
      <c r="I38">
        <v>14.147689677854453</v>
      </c>
    </row>
    <row r="39" spans="2:9" x14ac:dyDescent="0.3">
      <c r="B39">
        <v>14.696910321451998</v>
      </c>
      <c r="C39">
        <v>0</v>
      </c>
      <c r="H39">
        <v>4.0065879753709313</v>
      </c>
      <c r="I39">
        <v>10.875024504578244</v>
      </c>
    </row>
    <row r="40" spans="2:9" x14ac:dyDescent="0.3">
      <c r="B40">
        <v>10.861111397723773</v>
      </c>
      <c r="C40">
        <v>0</v>
      </c>
      <c r="H40">
        <v>16.838037193371974</v>
      </c>
      <c r="I40">
        <v>2.2450716257829297</v>
      </c>
    </row>
    <row r="41" spans="2:9" x14ac:dyDescent="0.3">
      <c r="B41">
        <v>10.735495666930293</v>
      </c>
      <c r="C41">
        <v>0</v>
      </c>
      <c r="H41">
        <v>12.222597082484411</v>
      </c>
      <c r="I41">
        <v>2.444519416496882</v>
      </c>
    </row>
    <row r="42" spans="2:9" x14ac:dyDescent="0.3">
      <c r="B42">
        <v>9.3173432969896783</v>
      </c>
      <c r="C42">
        <v>0</v>
      </c>
      <c r="H42">
        <v>20.227127251417535</v>
      </c>
      <c r="I42">
        <v>18.330834071597142</v>
      </c>
    </row>
    <row r="43" spans="2:9" x14ac:dyDescent="0.3">
      <c r="B43">
        <v>10.062871880112706</v>
      </c>
      <c r="C43">
        <v>0</v>
      </c>
      <c r="H43">
        <v>10.473084271607135</v>
      </c>
      <c r="I43">
        <v>7.8548132037053513</v>
      </c>
    </row>
    <row r="44" spans="2:9" x14ac:dyDescent="0.3">
      <c r="B44">
        <v>9.4627406008253594</v>
      </c>
      <c r="C44">
        <v>0</v>
      </c>
      <c r="H44">
        <v>14.674512561118611</v>
      </c>
      <c r="I44">
        <v>0.58698050244474442</v>
      </c>
    </row>
    <row r="45" spans="2:9" x14ac:dyDescent="0.3">
      <c r="B45">
        <v>13.749153997368099</v>
      </c>
      <c r="C45">
        <v>0.62496154533491355</v>
      </c>
      <c r="H45">
        <v>5.7687842431427203</v>
      </c>
      <c r="I45">
        <v>13.8450821835425</v>
      </c>
    </row>
    <row r="46" spans="2:9" x14ac:dyDescent="0.3">
      <c r="B46">
        <v>16.329321831308949</v>
      </c>
      <c r="C46">
        <v>0</v>
      </c>
      <c r="H46">
        <v>14.350067505109221</v>
      </c>
      <c r="I46">
        <v>0</v>
      </c>
    </row>
    <row r="47" spans="2:9" x14ac:dyDescent="0.3">
      <c r="B47">
        <v>16.259668768480491</v>
      </c>
      <c r="C47">
        <v>0</v>
      </c>
      <c r="H47">
        <v>8.4137052527603267</v>
      </c>
      <c r="I47">
        <v>18.029368398772128</v>
      </c>
    </row>
    <row r="48" spans="2:9" x14ac:dyDescent="0.3">
      <c r="B48">
        <v>5.6814648657218454</v>
      </c>
      <c r="C48">
        <v>0</v>
      </c>
      <c r="H48">
        <v>8.5284092734876573</v>
      </c>
      <c r="I48">
        <v>11.574269728304678</v>
      </c>
    </row>
    <row r="49" spans="1:12" x14ac:dyDescent="0.3">
      <c r="B49">
        <v>6.7494885153234483</v>
      </c>
      <c r="C49">
        <v>4.0496931091940693</v>
      </c>
      <c r="H49">
        <v>18.591522953419588</v>
      </c>
      <c r="I49">
        <v>1.2394348635613059</v>
      </c>
    </row>
    <row r="50" spans="1:12" x14ac:dyDescent="0.3">
      <c r="B50">
        <v>5.4598691578755449</v>
      </c>
      <c r="C50">
        <v>0</v>
      </c>
      <c r="H50">
        <v>6.451906360902222</v>
      </c>
      <c r="I50">
        <v>11.73073883800404</v>
      </c>
    </row>
    <row r="51" spans="1:12" x14ac:dyDescent="0.3">
      <c r="B51">
        <v>12.351249273283372</v>
      </c>
      <c r="C51">
        <v>0</v>
      </c>
      <c r="H51">
        <v>11.78702165284297</v>
      </c>
      <c r="I51">
        <v>11.225734907469494</v>
      </c>
    </row>
    <row r="52" spans="1:12" x14ac:dyDescent="0.3">
      <c r="B52">
        <v>12.41479262268329</v>
      </c>
      <c r="C52">
        <v>0</v>
      </c>
      <c r="H52">
        <v>12.370089759138448</v>
      </c>
      <c r="I52">
        <v>2.356207573169228</v>
      </c>
    </row>
    <row r="53" spans="1:12" x14ac:dyDescent="0.3">
      <c r="H53">
        <v>5.5714460418915168</v>
      </c>
      <c r="I53">
        <v>6.1904956021016853</v>
      </c>
    </row>
    <row r="54" spans="1:12" x14ac:dyDescent="0.3">
      <c r="H54">
        <v>7.7020001353774648</v>
      </c>
      <c r="I54">
        <v>4.1472308421263273</v>
      </c>
    </row>
    <row r="55" spans="1:12" x14ac:dyDescent="0.3">
      <c r="H55">
        <v>10.441421857550445</v>
      </c>
      <c r="I55">
        <v>1.228402571476523</v>
      </c>
    </row>
    <row r="56" spans="1:12" x14ac:dyDescent="0.3">
      <c r="H56">
        <v>15.039126392788534</v>
      </c>
      <c r="I56">
        <v>10.828171002807744</v>
      </c>
    </row>
    <row r="57" spans="1:12" x14ac:dyDescent="0.3">
      <c r="H57">
        <v>6.4413802512305773</v>
      </c>
      <c r="I57">
        <v>10.950346427091981</v>
      </c>
    </row>
    <row r="58" spans="1:12" x14ac:dyDescent="0.3">
      <c r="H58">
        <v>3.5852427464787917</v>
      </c>
      <c r="I58">
        <v>10.755728239436374</v>
      </c>
    </row>
    <row r="62" spans="1:12" s="10" customFormat="1" x14ac:dyDescent="0.3">
      <c r="A62" s="10" t="s">
        <v>152</v>
      </c>
      <c r="B62" s="10">
        <f>AVERAGE(B4:B52)</f>
        <v>10.290515770099363</v>
      </c>
      <c r="C62" s="10">
        <f>AVERAGE(C4:C52)</f>
        <v>0.18900179114412394</v>
      </c>
      <c r="E62" s="10">
        <f>AVERAGE(E4:E52)</f>
        <v>12.86678033214217</v>
      </c>
      <c r="F62" s="10">
        <f>AVERAGE(F4:F52)</f>
        <v>0.24827840888336045</v>
      </c>
      <c r="H62" s="10">
        <f>AVERAGE(H4:H58)</f>
        <v>9.3304350770274969</v>
      </c>
      <c r="I62" s="10">
        <f>AVERAGE(I4:I58)</f>
        <v>8.2049701311457142</v>
      </c>
      <c r="K62" s="10">
        <f t="shared" ref="K62:L62" si="0">AVERAGE(K4:K58)</f>
        <v>9.27588833858972</v>
      </c>
      <c r="L62" s="10">
        <f t="shared" si="0"/>
        <v>10.145103036385233</v>
      </c>
    </row>
    <row r="63" spans="1:12" s="11" customFormat="1" x14ac:dyDescent="0.3">
      <c r="A63" s="11" t="s">
        <v>160</v>
      </c>
      <c r="B63" s="11">
        <f>STDEV(B4:B52)</f>
        <v>3.7131359476630208</v>
      </c>
      <c r="C63" s="11">
        <f>STDEV(C4:C52)</f>
        <v>0.71099524132960357</v>
      </c>
      <c r="E63" s="11">
        <f>STDEV(E4:E52)</f>
        <v>2.8847920091236947</v>
      </c>
      <c r="F63" s="11">
        <f>STDEV(F4:F52)</f>
        <v>0.7207415926758004</v>
      </c>
      <c r="H63" s="11">
        <f>STDEV(H4:H58)</f>
        <v>4.40044547000993</v>
      </c>
      <c r="I63" s="11">
        <f>STDEV(I4:I58)</f>
        <v>5.9335106734082341</v>
      </c>
      <c r="K63" s="11">
        <f>STDEV(K4:K52)</f>
        <v>5.6167436519042839</v>
      </c>
      <c r="L63" s="11">
        <f>STDEV(L4:L52)</f>
        <v>5.3487466349017687</v>
      </c>
    </row>
    <row r="64" spans="1:12" x14ac:dyDescent="0.3">
      <c r="A64" t="s">
        <v>158</v>
      </c>
      <c r="B64">
        <v>49</v>
      </c>
      <c r="C64">
        <v>49</v>
      </c>
      <c r="E64">
        <v>20</v>
      </c>
      <c r="F64">
        <v>20</v>
      </c>
      <c r="H64">
        <v>55</v>
      </c>
      <c r="I64">
        <v>55</v>
      </c>
      <c r="K64">
        <v>14</v>
      </c>
      <c r="L64">
        <v>14</v>
      </c>
    </row>
    <row r="65" spans="1:12" x14ac:dyDescent="0.3">
      <c r="A65" t="s">
        <v>159</v>
      </c>
      <c r="B65">
        <f>B63/SQRT(B64)</f>
        <v>0.53044799252328867</v>
      </c>
      <c r="C65">
        <f>C63/SQRT(C64)</f>
        <v>0.10157074876137194</v>
      </c>
      <c r="E65">
        <f>E63/SQRT(E64)</f>
        <v>0.64505910333487748</v>
      </c>
      <c r="F65">
        <f>F63/SQRT(F64)</f>
        <v>0.16116271954345543</v>
      </c>
      <c r="H65">
        <f>H63/SQRT(H64)</f>
        <v>0.5933559461315383</v>
      </c>
      <c r="I65">
        <f>I63/SQRT(I64)</f>
        <v>0.80007441598720208</v>
      </c>
      <c r="K65">
        <f>K63/SQRT(K64)</f>
        <v>1.5011378839116649</v>
      </c>
      <c r="L65">
        <f>L63/SQRT(L64)</f>
        <v>1.4295126683187476</v>
      </c>
    </row>
    <row r="69" spans="1:12" x14ac:dyDescent="0.3">
      <c r="B69" t="s">
        <v>147</v>
      </c>
      <c r="C69" t="s">
        <v>155</v>
      </c>
      <c r="D69" t="s">
        <v>156</v>
      </c>
      <c r="E69" t="s">
        <v>157</v>
      </c>
    </row>
    <row r="70" spans="1:12" x14ac:dyDescent="0.3">
      <c r="A70" t="s">
        <v>149</v>
      </c>
      <c r="B70">
        <v>10.290515770099363</v>
      </c>
      <c r="C70">
        <v>12.86678033214217</v>
      </c>
      <c r="D70">
        <v>10.274417953178123</v>
      </c>
      <c r="E70">
        <v>9.27588833858972</v>
      </c>
    </row>
    <row r="71" spans="1:12" x14ac:dyDescent="0.3">
      <c r="A71" t="s">
        <v>161</v>
      </c>
      <c r="B71">
        <v>0.18900179114412394</v>
      </c>
      <c r="C71">
        <v>0.24827840888336045</v>
      </c>
      <c r="D71">
        <v>10.470529033907219</v>
      </c>
      <c r="E71">
        <v>10.145103036385233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con 3j eau </vt:lpstr>
      <vt:lpstr>con 3j 4d22</vt:lpstr>
      <vt:lpstr>con 3j delfin </vt:lpstr>
      <vt:lpstr>con 3j cristaux</vt:lpstr>
      <vt:lpstr>Sheet1</vt:lpstr>
      <vt:lpstr>Graph et stat Armel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2022-09-19T13:07:02Z</dcterms:modified>
</cp:coreProperties>
</file>